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bwach\Documents\balázs\sport\tao\2023_főépület_közbeszerzés\Költségvetés_2024_03\MLSZ_csarnok_öltöző__felujitas_ktg\árazatlan ktg\"/>
    </mc:Choice>
  </mc:AlternateContent>
  <xr:revisionPtr revIDLastSave="0" documentId="13_ncr:1_{17767EB8-028B-4EF9-A668-7952F065D932}" xr6:coauthVersionLast="47" xr6:coauthVersionMax="47" xr10:uidLastSave="{00000000-0000-0000-0000-000000000000}"/>
  <bookViews>
    <workbookView xWindow="-108" yWindow="-108" windowWidth="23256" windowHeight="12576" firstSheet="18" activeTab="21" xr2:uid="{00000000-000D-0000-FFFF-FFFF00000000}"/>
  </bookViews>
  <sheets>
    <sheet name="Info" sheetId="1" r:id="rId1"/>
    <sheet name="Főösszesítő" sheetId="2" r:id="rId2"/>
    <sheet name="Munkanem összesítő" sheetId="3" r:id="rId3"/>
    <sheet name="2.Bontás, építőanyagok újraha" sheetId="4" r:id="rId4"/>
    <sheet name="5.Építőgépek, szerszámok" sheetId="5" r:id="rId5"/>
    <sheet name="9.Akadálymentesítés" sheetId="6" r:id="rId6"/>
    <sheet name="12.Felvonulási létesítmények" sheetId="7" r:id="rId7"/>
    <sheet name="15.Zsaluzás és állványozás" sheetId="8" r:id="rId8"/>
    <sheet name="19.Költségtérítések" sheetId="9" r:id="rId9"/>
    <sheet name="32.Előregyártott épületszerkez" sheetId="10" r:id="rId10"/>
    <sheet name="33.Falazás és egyéb kőműves mu" sheetId="11" r:id="rId11"/>
    <sheet name="35.Ácsmunka" sheetId="12" r:id="rId12"/>
    <sheet name="36.Vakolás és rabicolás" sheetId="13" r:id="rId13"/>
    <sheet name="37.Égéstermék-elvezető berende" sheetId="14" r:id="rId14"/>
    <sheet name="41.Tetőfedés" sheetId="15" r:id="rId15"/>
    <sheet name="42.Hideg- és melegburkolatok k" sheetId="16" r:id="rId16"/>
    <sheet name="43.Bádogozás" sheetId="17" r:id="rId17"/>
    <sheet name="44.Fa- és műanyag szerkezet el" sheetId="18" r:id="rId18"/>
    <sheet name="45.Fém nyílászáró és épületlak" sheetId="19" r:id="rId19"/>
    <sheet name="47.Felületképzés" sheetId="20" r:id="rId20"/>
    <sheet name="48.Szigetelés" sheetId="21" r:id="rId21"/>
    <sheet name="49.Árnyékolók beépítése" sheetId="2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6" l="1"/>
  <c r="J5" i="16"/>
  <c r="K5" i="16"/>
  <c r="J5" i="7" l="1"/>
  <c r="J4" i="7"/>
  <c r="J3" i="7"/>
  <c r="K2" i="7"/>
  <c r="K4" i="22"/>
  <c r="J4" i="22"/>
  <c r="I4" i="22"/>
  <c r="K3" i="22"/>
  <c r="J3" i="22"/>
  <c r="I3" i="22"/>
  <c r="K2" i="22"/>
  <c r="J2" i="22"/>
  <c r="I2" i="22"/>
  <c r="K33" i="21"/>
  <c r="J33" i="21"/>
  <c r="I33" i="21"/>
  <c r="K32" i="21"/>
  <c r="J32" i="21"/>
  <c r="I32" i="21"/>
  <c r="K31" i="21"/>
  <c r="J31" i="21"/>
  <c r="I31" i="21"/>
  <c r="K30" i="21"/>
  <c r="J30" i="21"/>
  <c r="I30" i="21"/>
  <c r="K29" i="21"/>
  <c r="J29" i="21"/>
  <c r="I29" i="21"/>
  <c r="K28" i="21"/>
  <c r="J28" i="21"/>
  <c r="I28" i="21"/>
  <c r="K27" i="21"/>
  <c r="J27" i="21"/>
  <c r="I27" i="21"/>
  <c r="K26" i="21"/>
  <c r="J26" i="21"/>
  <c r="I26" i="21"/>
  <c r="K25" i="21"/>
  <c r="J25" i="21"/>
  <c r="I25" i="21"/>
  <c r="K24" i="21"/>
  <c r="J24" i="21"/>
  <c r="I24" i="21"/>
  <c r="K23" i="21"/>
  <c r="J23" i="21"/>
  <c r="I23" i="21"/>
  <c r="K22" i="21"/>
  <c r="J22" i="21"/>
  <c r="I22" i="21"/>
  <c r="K21" i="21"/>
  <c r="J21" i="21"/>
  <c r="I21" i="21"/>
  <c r="K20" i="21"/>
  <c r="J20" i="21"/>
  <c r="I20" i="21"/>
  <c r="K19" i="21"/>
  <c r="J19" i="21"/>
  <c r="I19" i="21"/>
  <c r="K18" i="21"/>
  <c r="J18" i="21"/>
  <c r="I18" i="21"/>
  <c r="K17" i="21"/>
  <c r="J17" i="21"/>
  <c r="I17" i="21"/>
  <c r="K16" i="21"/>
  <c r="J16" i="21"/>
  <c r="I16" i="21"/>
  <c r="K15" i="21"/>
  <c r="J15" i="21"/>
  <c r="I15" i="21"/>
  <c r="K14" i="21"/>
  <c r="J14" i="21"/>
  <c r="I14" i="21"/>
  <c r="K13" i="21"/>
  <c r="J13" i="21"/>
  <c r="I13" i="21"/>
  <c r="K12" i="21"/>
  <c r="J12" i="21"/>
  <c r="I12" i="21"/>
  <c r="K11" i="21"/>
  <c r="J11" i="21"/>
  <c r="I11" i="21"/>
  <c r="K10" i="21"/>
  <c r="J10" i="21"/>
  <c r="I10" i="21"/>
  <c r="K9" i="21"/>
  <c r="J9" i="21"/>
  <c r="I9" i="21"/>
  <c r="K8" i="21"/>
  <c r="J8" i="21"/>
  <c r="I8" i="21"/>
  <c r="K7" i="21"/>
  <c r="J7" i="21"/>
  <c r="I7" i="21"/>
  <c r="K6" i="21"/>
  <c r="J6" i="21"/>
  <c r="I6" i="21"/>
  <c r="K5" i="21"/>
  <c r="J5" i="21"/>
  <c r="I5" i="21"/>
  <c r="K4" i="21"/>
  <c r="J4" i="21"/>
  <c r="I4" i="21"/>
  <c r="K3" i="21"/>
  <c r="J3" i="21"/>
  <c r="I3" i="21"/>
  <c r="K2" i="21"/>
  <c r="J2" i="21"/>
  <c r="I2" i="21"/>
  <c r="K7" i="20"/>
  <c r="J7" i="20"/>
  <c r="I7" i="20"/>
  <c r="K6" i="20"/>
  <c r="J6" i="20"/>
  <c r="I6" i="20"/>
  <c r="K5" i="20"/>
  <c r="J5" i="20"/>
  <c r="I5" i="20"/>
  <c r="K4" i="20"/>
  <c r="J4" i="20"/>
  <c r="I4" i="20"/>
  <c r="K3" i="20"/>
  <c r="J3" i="20"/>
  <c r="I3" i="20"/>
  <c r="K2" i="20"/>
  <c r="J2" i="20"/>
  <c r="I2" i="20"/>
  <c r="K8" i="19"/>
  <c r="J8" i="19"/>
  <c r="I8" i="19"/>
  <c r="K7" i="19"/>
  <c r="J7" i="19"/>
  <c r="I7" i="19"/>
  <c r="K6" i="19"/>
  <c r="J6" i="19"/>
  <c r="I6" i="19"/>
  <c r="K5" i="19"/>
  <c r="J5" i="19"/>
  <c r="I5" i="19"/>
  <c r="K4" i="19"/>
  <c r="J4" i="19"/>
  <c r="I4" i="19"/>
  <c r="K3" i="19"/>
  <c r="J3" i="19"/>
  <c r="I3" i="19"/>
  <c r="K2" i="19"/>
  <c r="J2" i="19"/>
  <c r="I2" i="19"/>
  <c r="K21" i="18"/>
  <c r="J21" i="18"/>
  <c r="I21" i="18"/>
  <c r="K20" i="18"/>
  <c r="J20" i="18"/>
  <c r="I20" i="18"/>
  <c r="K19" i="18"/>
  <c r="J19" i="18"/>
  <c r="I19" i="18"/>
  <c r="K18" i="18"/>
  <c r="J18" i="18"/>
  <c r="I18" i="18"/>
  <c r="K17" i="18"/>
  <c r="J17" i="18"/>
  <c r="I17" i="18"/>
  <c r="K16" i="18"/>
  <c r="J16" i="18"/>
  <c r="I16" i="18"/>
  <c r="K15" i="18"/>
  <c r="J15" i="18"/>
  <c r="I15" i="18"/>
  <c r="K14" i="18"/>
  <c r="J14" i="18"/>
  <c r="I14" i="18"/>
  <c r="K13" i="18"/>
  <c r="J13" i="18"/>
  <c r="I13" i="18"/>
  <c r="K12" i="18"/>
  <c r="J12" i="18"/>
  <c r="I12" i="18"/>
  <c r="K11" i="18"/>
  <c r="J11" i="18"/>
  <c r="I11" i="18"/>
  <c r="K10" i="18"/>
  <c r="J10" i="18"/>
  <c r="I10" i="18"/>
  <c r="K9" i="18"/>
  <c r="J9" i="18"/>
  <c r="I9" i="18"/>
  <c r="K8" i="18"/>
  <c r="J8" i="18"/>
  <c r="I8" i="18"/>
  <c r="K7" i="18"/>
  <c r="J7" i="18"/>
  <c r="I7" i="18"/>
  <c r="K6" i="18"/>
  <c r="J6" i="18"/>
  <c r="I6" i="18"/>
  <c r="K5" i="18"/>
  <c r="J5" i="18"/>
  <c r="I5" i="18"/>
  <c r="K4" i="18"/>
  <c r="J4" i="18"/>
  <c r="I4" i="18"/>
  <c r="K3" i="18"/>
  <c r="J3" i="18"/>
  <c r="I3" i="18"/>
  <c r="K2" i="18"/>
  <c r="J2" i="18"/>
  <c r="I2" i="18"/>
  <c r="K9" i="17"/>
  <c r="J9" i="17"/>
  <c r="I9" i="17"/>
  <c r="K8" i="17"/>
  <c r="J8" i="17"/>
  <c r="I8" i="17"/>
  <c r="K7" i="17"/>
  <c r="J7" i="17"/>
  <c r="I7" i="17"/>
  <c r="K6" i="17"/>
  <c r="J6" i="17"/>
  <c r="I6" i="17"/>
  <c r="K5" i="17"/>
  <c r="J5" i="17"/>
  <c r="I5" i="17"/>
  <c r="K4" i="17"/>
  <c r="J4" i="17"/>
  <c r="I4" i="17"/>
  <c r="K3" i="17"/>
  <c r="J3" i="17"/>
  <c r="I3" i="17"/>
  <c r="K2" i="17"/>
  <c r="J2" i="17"/>
  <c r="I2" i="17"/>
  <c r="K7" i="16"/>
  <c r="J7" i="16"/>
  <c r="I7" i="16"/>
  <c r="K6" i="16"/>
  <c r="J6" i="16"/>
  <c r="I6" i="16"/>
  <c r="K4" i="16"/>
  <c r="J4" i="16"/>
  <c r="I4" i="16"/>
  <c r="K3" i="16"/>
  <c r="J3" i="16"/>
  <c r="I3" i="16"/>
  <c r="K2" i="16"/>
  <c r="J2" i="16"/>
  <c r="I2" i="16"/>
  <c r="K2" i="15"/>
  <c r="K3" i="15" s="1"/>
  <c r="J2" i="15"/>
  <c r="J3" i="15" s="1"/>
  <c r="I2" i="15"/>
  <c r="I3" i="15" s="1"/>
  <c r="I4" i="15" s="1"/>
  <c r="C13" i="3" s="1"/>
  <c r="K2" i="14"/>
  <c r="K3" i="14" s="1"/>
  <c r="J2" i="14"/>
  <c r="J3" i="14" s="1"/>
  <c r="I2" i="14"/>
  <c r="I3" i="14" s="1"/>
  <c r="I4" i="14" s="1"/>
  <c r="C12" i="3" s="1"/>
  <c r="K8" i="13"/>
  <c r="J8" i="13"/>
  <c r="I8" i="13"/>
  <c r="K7" i="13"/>
  <c r="J7" i="13"/>
  <c r="I7" i="13"/>
  <c r="K6" i="13"/>
  <c r="J6" i="13"/>
  <c r="I6" i="13"/>
  <c r="K5" i="13"/>
  <c r="J5" i="13"/>
  <c r="I5" i="13"/>
  <c r="K4" i="13"/>
  <c r="J4" i="13"/>
  <c r="I4" i="13"/>
  <c r="K3" i="13"/>
  <c r="J3" i="13"/>
  <c r="I3" i="13"/>
  <c r="K2" i="13"/>
  <c r="J2" i="13"/>
  <c r="I2" i="13"/>
  <c r="K3" i="12"/>
  <c r="J3" i="12"/>
  <c r="I3" i="12"/>
  <c r="K2" i="12"/>
  <c r="J2" i="12"/>
  <c r="I2" i="12"/>
  <c r="I4" i="12" s="1"/>
  <c r="I5" i="12" s="1"/>
  <c r="C10" i="3" s="1"/>
  <c r="K8" i="11"/>
  <c r="J8" i="11"/>
  <c r="I8" i="11"/>
  <c r="K7" i="11"/>
  <c r="J7" i="11"/>
  <c r="I7" i="11"/>
  <c r="K6" i="11"/>
  <c r="J6" i="11"/>
  <c r="I6" i="11"/>
  <c r="K5" i="11"/>
  <c r="J5" i="11"/>
  <c r="I5" i="11"/>
  <c r="K4" i="11"/>
  <c r="J4" i="11"/>
  <c r="I4" i="11"/>
  <c r="K3" i="11"/>
  <c r="J3" i="11"/>
  <c r="I3" i="11"/>
  <c r="K2" i="11"/>
  <c r="J2" i="11"/>
  <c r="I2" i="11"/>
  <c r="K5" i="10"/>
  <c r="J5" i="10"/>
  <c r="I5" i="10"/>
  <c r="K4" i="10"/>
  <c r="J4" i="10"/>
  <c r="I4" i="10"/>
  <c r="K3" i="10"/>
  <c r="J3" i="10"/>
  <c r="I3" i="10"/>
  <c r="K2" i="10"/>
  <c r="J2" i="10"/>
  <c r="I2" i="10"/>
  <c r="K5" i="9"/>
  <c r="J5" i="9"/>
  <c r="I5" i="9"/>
  <c r="K4" i="9"/>
  <c r="J4" i="9"/>
  <c r="I4" i="9"/>
  <c r="K3" i="9"/>
  <c r="J3" i="9"/>
  <c r="I3" i="9"/>
  <c r="K2" i="9"/>
  <c r="J2" i="9"/>
  <c r="I2" i="9"/>
  <c r="K3" i="8"/>
  <c r="J3" i="8"/>
  <c r="I3" i="8"/>
  <c r="K2" i="8"/>
  <c r="J2" i="8"/>
  <c r="J4" i="8" s="1"/>
  <c r="I2" i="8"/>
  <c r="K5" i="7"/>
  <c r="I5" i="7"/>
  <c r="K4" i="7"/>
  <c r="I4" i="7"/>
  <c r="K3" i="7"/>
  <c r="I3" i="7"/>
  <c r="J2" i="7"/>
  <c r="J6" i="7" s="1"/>
  <c r="I2" i="7"/>
  <c r="K3" i="6"/>
  <c r="J3" i="6"/>
  <c r="I3" i="6"/>
  <c r="K2" i="6"/>
  <c r="K4" i="6" s="1"/>
  <c r="J2" i="6"/>
  <c r="I2" i="6"/>
  <c r="K4" i="5"/>
  <c r="K3" i="5"/>
  <c r="J3" i="5"/>
  <c r="I3" i="5"/>
  <c r="K2" i="5"/>
  <c r="J2" i="5"/>
  <c r="I2" i="5"/>
  <c r="I4" i="5" s="1"/>
  <c r="I5" i="5" s="1"/>
  <c r="C3" i="3" s="1"/>
  <c r="K3" i="4"/>
  <c r="J3" i="4"/>
  <c r="I3" i="4"/>
  <c r="K2" i="4"/>
  <c r="K4" i="4" s="1"/>
  <c r="J2" i="4"/>
  <c r="J4" i="4" s="1"/>
  <c r="I2" i="4"/>
  <c r="K9" i="19" l="1"/>
  <c r="I5" i="22"/>
  <c r="I6" i="22" s="1"/>
  <c r="C20" i="3" s="1"/>
  <c r="J5" i="22"/>
  <c r="I6" i="10"/>
  <c r="I7" i="10" s="1"/>
  <c r="C8" i="3" s="1"/>
  <c r="J4" i="12"/>
  <c r="I4" i="8"/>
  <c r="I5" i="8" s="1"/>
  <c r="C6" i="3" s="1"/>
  <c r="K6" i="9"/>
  <c r="J7" i="9" s="1"/>
  <c r="D7" i="3" s="1"/>
  <c r="I6" i="7"/>
  <c r="I7" i="7" s="1"/>
  <c r="C5" i="3" s="1"/>
  <c r="K5" i="22"/>
  <c r="J34" i="21"/>
  <c r="K34" i="21"/>
  <c r="I34" i="21"/>
  <c r="I35" i="21" s="1"/>
  <c r="C19" i="3" s="1"/>
  <c r="I8" i="20"/>
  <c r="I9" i="20" s="1"/>
  <c r="C18" i="3" s="1"/>
  <c r="J8" i="20"/>
  <c r="K8" i="20"/>
  <c r="I9" i="19"/>
  <c r="I10" i="19" s="1"/>
  <c r="C17" i="3" s="1"/>
  <c r="J9" i="19"/>
  <c r="J10" i="19" s="1"/>
  <c r="D17" i="3" s="1"/>
  <c r="K22" i="18"/>
  <c r="J22" i="18"/>
  <c r="I22" i="18"/>
  <c r="I23" i="18" s="1"/>
  <c r="C16" i="3" s="1"/>
  <c r="I10" i="17"/>
  <c r="I11" i="17" s="1"/>
  <c r="C15" i="3" s="1"/>
  <c r="J10" i="17"/>
  <c r="K10" i="17"/>
  <c r="J8" i="16"/>
  <c r="I8" i="16"/>
  <c r="I9" i="16" s="1"/>
  <c r="C14" i="3" s="1"/>
  <c r="K8" i="16"/>
  <c r="J4" i="15"/>
  <c r="D13" i="3" s="1"/>
  <c r="J4" i="14"/>
  <c r="D12" i="3" s="1"/>
  <c r="I9" i="13"/>
  <c r="I10" i="13" s="1"/>
  <c r="C11" i="3" s="1"/>
  <c r="J9" i="13"/>
  <c r="K9" i="13"/>
  <c r="K4" i="12"/>
  <c r="K9" i="11"/>
  <c r="I9" i="11"/>
  <c r="I10" i="11" s="1"/>
  <c r="C9" i="3" s="1"/>
  <c r="J9" i="11"/>
  <c r="J6" i="10"/>
  <c r="K6" i="10"/>
  <c r="J6" i="9"/>
  <c r="I6" i="9"/>
  <c r="I7" i="9" s="1"/>
  <c r="C7" i="3" s="1"/>
  <c r="K4" i="8"/>
  <c r="J5" i="8" s="1"/>
  <c r="D6" i="3" s="1"/>
  <c r="K6" i="7"/>
  <c r="J7" i="7" s="1"/>
  <c r="D5" i="3" s="1"/>
  <c r="I4" i="6"/>
  <c r="I5" i="6" s="1"/>
  <c r="C4" i="3" s="1"/>
  <c r="J4" i="6"/>
  <c r="J5" i="6" s="1"/>
  <c r="D4" i="3" s="1"/>
  <c r="J4" i="5"/>
  <c r="J5" i="5" s="1"/>
  <c r="D3" i="3" s="1"/>
  <c r="I4" i="4"/>
  <c r="I5" i="4" s="1"/>
  <c r="C2" i="3" s="1"/>
  <c r="J5" i="4"/>
  <c r="D2" i="3" s="1"/>
  <c r="J10" i="11" l="1"/>
  <c r="D9" i="3" s="1"/>
  <c r="J7" i="10"/>
  <c r="D8" i="3" s="1"/>
  <c r="J6" i="22"/>
  <c r="D20" i="3" s="1"/>
  <c r="J9" i="16"/>
  <c r="D14" i="3" s="1"/>
  <c r="J9" i="20"/>
  <c r="D18" i="3" s="1"/>
  <c r="J35" i="21"/>
  <c r="D19" i="3" s="1"/>
  <c r="J5" i="12"/>
  <c r="D10" i="3" s="1"/>
  <c r="J23" i="18"/>
  <c r="D16" i="3" s="1"/>
  <c r="J11" i="17"/>
  <c r="D15" i="3" s="1"/>
  <c r="J10" i="13"/>
  <c r="D11" i="3" s="1"/>
  <c r="C21" i="3"/>
  <c r="C5" i="2" s="1"/>
  <c r="D21" i="3" l="1"/>
  <c r="D5" i="2" s="1"/>
  <c r="C6" i="2" s="1"/>
  <c r="C7" i="2" s="1"/>
  <c r="C8" i="2" s="1"/>
</calcChain>
</file>

<file path=xl/sharedStrings.xml><?xml version="1.0" encoding="utf-8"?>
<sst xmlns="http://schemas.openxmlformats.org/spreadsheetml/2006/main" count="987" uniqueCount="423">
  <si>
    <t>Exportált költségvetés adatai</t>
  </si>
  <si>
    <t>Költségvetés neve:</t>
  </si>
  <si>
    <t>Leírás:</t>
  </si>
  <si>
    <t>Költségvetés jellege:</t>
  </si>
  <si>
    <t>Felújítás</t>
  </si>
  <si>
    <t>Tételek száma:</t>
  </si>
  <si>
    <t>120 db</t>
  </si>
  <si>
    <t>Munkanemek száma:</t>
  </si>
  <si>
    <t>19 db</t>
  </si>
  <si>
    <t>Fejezetek száma:</t>
  </si>
  <si>
    <t>Nem fejezetes</t>
  </si>
  <si>
    <t>Építmény tulajdonsága:</t>
  </si>
  <si>
    <t>Sport és üdülési célú építmény</t>
  </si>
  <si>
    <t>Utolsó módosítás:</t>
  </si>
  <si>
    <t>2024-03-08 20:55:47</t>
  </si>
  <si>
    <t>Rezsióradíj:</t>
  </si>
  <si>
    <t>Bruttó végösszeg:</t>
  </si>
  <si>
    <t>Készítette:</t>
  </si>
  <si>
    <t>Figyelem!</t>
  </si>
  <si>
    <t>Ez az információs ablak az exportálással létrejött költségvetés alapadatait tartalmazza!</t>
  </si>
  <si>
    <t>A további munkafüzet-lapokon történő változtatások nincsenek hatással az oldal adataira!
Továbbá az ezen az oldalon kiadott módosítások nem változtatják a költségvetés adatait!</t>
  </si>
  <si>
    <t>Készült a TERC-ETALON Online Építőipari Költségvetés-készítő és Kiíró Programrendszerrel</t>
  </si>
  <si>
    <t>http://www.etalon.terc.hu</t>
  </si>
  <si>
    <t>Ssz.</t>
  </si>
  <si>
    <t>Megnevezés</t>
  </si>
  <si>
    <t>Anyagköltség</t>
  </si>
  <si>
    <t>Díjköltség</t>
  </si>
  <si>
    <t>2</t>
  </si>
  <si>
    <t>Bontás, építőanyagok újrahasznosítása</t>
  </si>
  <si>
    <t>Tételszám</t>
  </si>
  <si>
    <t>Tétel szövege</t>
  </si>
  <si>
    <t>Menny.</t>
  </si>
  <si>
    <t>Egység</t>
  </si>
  <si>
    <t>Egys. anyag</t>
  </si>
  <si>
    <t>Egys. gépköltség</t>
  </si>
  <si>
    <t>Egys. díj</t>
  </si>
  <si>
    <t>Anyag összesen</t>
  </si>
  <si>
    <t>Gépköltség összesen</t>
  </si>
  <si>
    <t>Díj összesen</t>
  </si>
  <si>
    <t>Megjegyzés</t>
  </si>
  <si>
    <t>ÉNGY kód</t>
  </si>
  <si>
    <t>K. jelző</t>
  </si>
  <si>
    <t>Munkanem</t>
  </si>
  <si>
    <t>Normaidő</t>
  </si>
  <si>
    <t>02-030-7.2</t>
  </si>
  <si>
    <t>Vegyes építési- bontási törmelék berakása konténerbe gépi erővel, kiegészítő kézi munkával</t>
  </si>
  <si>
    <t>m³</t>
  </si>
  <si>
    <t xml:space="preserve"> 20303277224</t>
  </si>
  <si>
    <t>ÖN</t>
  </si>
  <si>
    <t>21-011-11.4</t>
  </si>
  <si>
    <t>Építési törmelék konténeres elszállítása, lerakása, lerakóhelyi díjjal, 8,0 m³-es konténerbe</t>
  </si>
  <si>
    <t>db</t>
  </si>
  <si>
    <t>Összesen (HUF)</t>
  </si>
  <si>
    <t>Munkanem összesen (HUF)</t>
  </si>
  <si>
    <t>5</t>
  </si>
  <si>
    <t>Építőgépek, szerszámok</t>
  </si>
  <si>
    <t>05-008-3.1.1.2</t>
  </si>
  <si>
    <t>Csörlővel végzett munka, villamos meghajtással, 20 kW teljesítményig, 5 kW, teherbírás: 1t</t>
  </si>
  <si>
    <t>óra</t>
  </si>
  <si>
    <t xml:space="preserve"> 50084515686</t>
  </si>
  <si>
    <t>05-010-1.2</t>
  </si>
  <si>
    <t>Szenny- és csapadékvíz vezetékek feltárás nélküli (javító, karbantartás előkészítő) berendezései, nyomvonal kijelölés</t>
  </si>
  <si>
    <t xml:space="preserve"> 50105139630</t>
  </si>
  <si>
    <t>9</t>
  </si>
  <si>
    <t>Akadálymentesítés</t>
  </si>
  <si>
    <t>42-070-1.1.1.3.1-0345603</t>
  </si>
  <si>
    <t>Akadálymentes burkolati figyelmeztető jelzések elhelyezése beltérben, taktilis vezetősávok, 300x300 lapokból, ragasztható kivitelben, B&amp;K taktilis útburkolati figyelmeztető elem vakok és gyengénlátók számára, ragasztható, poliuretánból, 300x300x7 mm-es lapban, D28x4 mm elemekkel, sárga színben, Cikkszám: BKH8313312</t>
  </si>
  <si>
    <t>m</t>
  </si>
  <si>
    <t xml:space="preserve"> 420709251684</t>
  </si>
  <si>
    <t>44-027-2.3-0414301</t>
  </si>
  <si>
    <t>Táblák felszerelése, Braille információs tábla, bármely méretben, Induct Trade menekülési irányt jelző beltéri tábla, utánvilágító foszforeszkáló és normál plotterfóliával, egyedi grafikával, 1 mm vtg. műanyag lemez kivitelben, méret: 30x15 cm, kétoldalú ragasztóval vagy csavarozva rögzítve, Cikkszám: IT MEN20-10</t>
  </si>
  <si>
    <t xml:space="preserve"> 440275209275</t>
  </si>
  <si>
    <t>12</t>
  </si>
  <si>
    <t>Felvonulási létesítmények</t>
  </si>
  <si>
    <t>12-011-1.1-0025001</t>
  </si>
  <si>
    <t>Mobil WC bérleti díj elszámolása, szállítással, heti tisztítással, karbantartással, Mobil WC alap, bérleti díj/hó</t>
  </si>
  <si>
    <t xml:space="preserve"> 120112051476</t>
  </si>
  <si>
    <t>12-012-1.1.1</t>
  </si>
  <si>
    <t>Konténer bérleti díj elszámolása, raktár konténer, 10,00 m² alapterületig</t>
  </si>
  <si>
    <t>12-012-1.2.1</t>
  </si>
  <si>
    <t>Konténer bérleti díj elszámolása, iroda konténer 10,00 m² alapterületig</t>
  </si>
  <si>
    <t>12-021-1.1-0121712</t>
  </si>
  <si>
    <t>Ideiglenes kerítés, mobil kerítés elhelyezése (tartozékok külön tételben), STEELVENT csőkeretes "L" normál mobilkerítés, magasság: 200 cm, hossz: 350 cm, háló osztása: 260x130 mm, huzalátmérő: 3 mm, horganyzott, Cikkszám: 61020103zzzz00005</t>
  </si>
  <si>
    <t xml:space="preserve"> 120215226444</t>
  </si>
  <si>
    <t>15</t>
  </si>
  <si>
    <t>Zsaluzás és állványozás</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</si>
  <si>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</si>
  <si>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 alkalmazástechnikai kézikönyv szerint, 6,00 m munkapadló magasságig</t>
  </si>
  <si>
    <t>m²</t>
  </si>
  <si>
    <t xml:space="preserve"> 150120012425</t>
  </si>
  <si>
    <t>15-012-32.1.1</t>
  </si>
  <si>
    <t>Bakállvány készítése pallóterítéssel, fából, 2,00 kN/m² terhelhetőséggel, 1,50 m magasságig, kisbakból</t>
  </si>
  <si>
    <t xml:space="preserve"> 150120012844</t>
  </si>
  <si>
    <t>19</t>
  </si>
  <si>
    <t>Költségtérítések</t>
  </si>
  <si>
    <t>19-010-1.2</t>
  </si>
  <si>
    <t>Általános teendők, Őrzés</t>
  </si>
  <si>
    <t>klt</t>
  </si>
  <si>
    <t>M</t>
  </si>
  <si>
    <t>19-010-21.2.6.1</t>
  </si>
  <si>
    <t>Épületek energetikai tanúsítása, meglévő épületekre, önálló rendeltetésű, nem lakáscélú, egy egységű épület esetén</t>
  </si>
  <si>
    <t xml:space="preserve"> 190103683411</t>
  </si>
  <si>
    <t>19-031-1</t>
  </si>
  <si>
    <t>Statikai vizsgálat készítése</t>
  </si>
  <si>
    <t xml:space="preserve"> 190312244376</t>
  </si>
  <si>
    <t>19-090-1</t>
  </si>
  <si>
    <t>Építmények átadás előtti utolsó takarítása (pipere)</t>
  </si>
  <si>
    <t xml:space="preserve"> 190902244980</t>
  </si>
  <si>
    <t>32</t>
  </si>
  <si>
    <t>Előregyártott épületszerkezeti elem elhelyezése és szerelése</t>
  </si>
  <si>
    <t>32-002-1.1.1-0112052</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</si>
  <si>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LEIER MDA nyílásáthidaló 6,5×12 cm, égetett kerámia köpenyelemmel, 100 cm, Cikkszám: HUTMD6063</t>
  </si>
  <si>
    <t xml:space="preserve"> 320020071191</t>
  </si>
  <si>
    <t>32-002-1.1.1-0112053</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</si>
  <si>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LEIER MDA nyílásáthidaló 6,5×12 cm, égetett kerámia köpenyelemmel, 125 cm, Cikkszám: HUTMD6064</t>
  </si>
  <si>
    <t xml:space="preserve"> 320020071201</t>
  </si>
  <si>
    <t>32-002-1.1.1-0112054</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</si>
  <si>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LEIER MDA nyílásáthidaló 6,5×12 cm, égetett kerámia köpenyelemmel, 150 cm, Cikkszám: HUTMD6065</t>
  </si>
  <si>
    <t xml:space="preserve"> 320020071213</t>
  </si>
  <si>
    <t>32-002-1.2.2-0120091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</si>
  <si>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0,11-0,30 t/db tömeg között pórusbeton nyílásáthidaló, YTONG válaszfal áthidaló elem, PSN jelű, 1250x250x100 mm</t>
  </si>
  <si>
    <t xml:space="preserve"> 320024876490</t>
  </si>
  <si>
    <t>33</t>
  </si>
  <si>
    <t>Falazás és egyéb kőműves munkák</t>
  </si>
  <si>
    <t>33-000-1.1.1.1.1</t>
  </si>
  <si>
    <t>Teherhordó és kitöltő falazat bontása, égetett agyag-kerámia termékekből, kisméretű, mészhomok, magasított vagy nagyméretű téglából, bármilyen falvastagsággal, falazó, cementes mészhabarcsból</t>
  </si>
  <si>
    <t xml:space="preserve"> 330000087203</t>
  </si>
  <si>
    <t>33-011-1.2.2.1.1.2.1-0120071</t>
  </si>
  <si>
    <t>Válaszfal építése, pórusbeton termékekből, nútféderes elemekből, 100 mm falvastagságban, 600x200x100 mm-es méretű nútféderes, kézi falazóelemből (fugavastagság 2,5 mm), vékonyágyazatú falazóhabarcsba falazva, YTONG válaszfalelem, Pve-NF jelű, 600x200x100 mm YTONG M 5 (Hf-80) vékonyágyazó falazóhabarcs, szürke</t>
  </si>
  <si>
    <t xml:space="preserve"> 330110093796</t>
  </si>
  <si>
    <t>33-011-1.2.2.3.1.2.1-0120081</t>
  </si>
  <si>
    <t>Válaszfal építése, pórusbeton termékekből, nútféderes elemekből, 150 mm falvastagságban, 600x200x150 mm-es méretű nútféderes, kézi falazóelemből (fugavastagság 2,5 mm), vékonyágyazatú falazóhabarcsba falazva, YTONG válaszfalelem, Pve-NF jelű, 600x200x150 mm YTONG M 5 (Hf-80) vékonyágyazó falazóhabarcs, szürke</t>
  </si>
  <si>
    <t xml:space="preserve"> 330110093852</t>
  </si>
  <si>
    <t>33-012-1.2.1.2.1.1-0110672</t>
  </si>
  <si>
    <t>Előfalazatok, belsőépítészeti vagy épületgépészeti takarások készítése, pórusbeton termékekből, normál elemekből, 75 mm falvastagságban, 600×200×75 mm-es elemekkel, hagyományos falazóhabarcsba falazva (fugavastagság 10 mm), Ytong Pef-7,5 jelű, 600x200x75 mm méretű elemekből, M 1 (Hf10-mc) falazó, cementes mészhabarcsba</t>
  </si>
  <si>
    <t xml:space="preserve"> 330122053102</t>
  </si>
  <si>
    <t>33-091-1.1.1-3128108</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</si>
  <si>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 250×120×65 mm, I.o., KERAKOLL Biocalce Muratura falazóhabarcs, M5, falazatok nagyon áteresztő ágyazatához és törmelékes feltöltéséhez, baktérium és gombaálló hatású, B+ F+</t>
  </si>
  <si>
    <t xml:space="preserve"> 330915141762</t>
  </si>
  <si>
    <t>33-000-31.1.1</t>
  </si>
  <si>
    <t>Nyílásbontás, égetett-agyag kerámia teherhordó, tömör téglafalban</t>
  </si>
  <si>
    <t xml:space="preserve"> 330000087491</t>
  </si>
  <si>
    <t>33-000-31.1.2</t>
  </si>
  <si>
    <t>Nyílásbontás, égetett-agyag kerámia falazóblokk téglafalban</t>
  </si>
  <si>
    <t xml:space="preserve"> 330000087501</t>
  </si>
  <si>
    <t>35</t>
  </si>
  <si>
    <t>Ácsmunka</t>
  </si>
  <si>
    <t>35-004-1.1</t>
  </si>
  <si>
    <t>Attikamagasítás készítése fa szerkezetből, ácsolt fa oszlop zsámolyokból, körüldeszkázva</t>
  </si>
  <si>
    <t>fm</t>
  </si>
  <si>
    <t>K</t>
  </si>
  <si>
    <t>35-011-1.3.2-0211290</t>
  </si>
  <si>
    <t>Faanyag gomba és rovarkártevő elleni megelőző, egyidejűleg égéskésleltető védelme merítéses, bemártásos, fürösztéses technológiával felhordott anyaggal, KEMIKÁL Tetol faanyagvédő égéskésleltető, gomba, rovarkárosítás ellen többféle színben</t>
  </si>
  <si>
    <t xml:space="preserve"> 350114372561</t>
  </si>
  <si>
    <t>36</t>
  </si>
  <si>
    <t>Vakolás és rabicolás</t>
  </si>
  <si>
    <t>36-012-2.1.3.1-0313883</t>
  </si>
  <si>
    <t>Szellőző, falszárító felújító vakolat készítése, alacsony és közepes só és nedvességtartalom esetén, felületelőkészítéssel (előfröcskölés vagy gúz), vakolatréteggel, kézi felhordással, összesen 2 cm vastagságban, MAPEI DEUMIDIFICANTE makroórusos szárítóvakolat</t>
  </si>
  <si>
    <t>belső lábazat vízszigeteléshez kapcsolódik</t>
  </si>
  <si>
    <t xml:space="preserve">Glettelés kézi felhordással, összesen 2 cm vastagságban, MAPEI Poromap Finitura Civile finomszemcséjű, előkevert simítóhabarccsal </t>
  </si>
  <si>
    <t>36-002-4-0313091</t>
  </si>
  <si>
    <t xml:space="preserve">Vékonyvakolat alapozók felhordása, kézi erővel, MAPEI Silancolor Primer Plus alapozó, fehér, </t>
  </si>
  <si>
    <t>36-000-1.1.1</t>
  </si>
  <si>
    <t>Vakolat leverése oldalfalról vagy mennyezetről 1,5 cm vastagságig falazó, cementes mészhabarcs</t>
  </si>
  <si>
    <t>vízszigeteléshez kapcsolódik</t>
  </si>
  <si>
    <t xml:space="preserve"> 360000110595</t>
  </si>
  <si>
    <t>36-002-11.1-0411030</t>
  </si>
  <si>
    <t>Tapadóhíd képzése gyári zsákos gúzanyaggal, kézi erővel, weber 705 KPS cementes gúz, Kód: P705</t>
  </si>
  <si>
    <t>Előirányzat, teljes felület 50%</t>
  </si>
  <si>
    <t xml:space="preserve"> 360020112274</t>
  </si>
  <si>
    <t>36-005-1.1.1.1.1-0313739</t>
  </si>
  <si>
    <t>Homlokzati alapvakolat réteg készítése kézi felhordással, előkevert normál szárazhabarcsból, sima, normál mész-cement vakolat, 2 cm vastagságban, MAPEI Mapewall Intonaco Base lélegző, természetes hidraulikus mész bázisú kültéri és beltéri vakolat, Csz: 1883125</t>
  </si>
  <si>
    <t>előírányzat, teljes felület 50%</t>
  </si>
  <si>
    <t xml:space="preserve"> 360059251141</t>
  </si>
  <si>
    <t>36-090-4.3.3</t>
  </si>
  <si>
    <t>Homlokzati nyíláskeret javítása, sarokösszedolgozással, 21-25 cm kiterített szélességig, hiánypótlás 25% felett</t>
  </si>
  <si>
    <t>ajtó és ablakcseréhez kapcsolódó</t>
  </si>
  <si>
    <t xml:space="preserve"> 360900130633</t>
  </si>
  <si>
    <t>37</t>
  </si>
  <si>
    <t>Égéstermék-elvezető berendezések</t>
  </si>
  <si>
    <t>37-000-1.2</t>
  </si>
  <si>
    <t>Kémények bontása, tetőn kívül</t>
  </si>
  <si>
    <t xml:space="preserve"> 370000130766</t>
  </si>
  <si>
    <t>41</t>
  </si>
  <si>
    <t>Tetőfedés</t>
  </si>
  <si>
    <t>41-011-50-0420436</t>
  </si>
  <si>
    <t>Falilétra elhelyezése, kompletten, SWEDSTEEL falilétra, max. 1,5 m-ként elhelyezett rögzítő konzolokkal, biztonsági védőkosárral, felső kapaszkodóval, horganyzott felületvédelemmel</t>
  </si>
  <si>
    <t xml:space="preserve"> 410114032875</t>
  </si>
  <si>
    <t>42</t>
  </si>
  <si>
    <t>Hideg- és melegburkolatok készítése, aljzat előkészítés</t>
  </si>
  <si>
    <t>42-000-2.1</t>
  </si>
  <si>
    <t>Lapburkolatok bontása, padlóburkolat bármely méretű kőagyag, mozaik vagy tört mozaik (NOVA) lapból</t>
  </si>
  <si>
    <t xml:space="preserve"> 420000222041</t>
  </si>
  <si>
    <t>42-051-1.1.3.5.1-0313834</t>
  </si>
  <si>
    <t>Ipari padlóburkolat készítése, beltéri vagy kül- és beltéri  járófelületek, új beton vagy esztrich járófelületre, egyéb bevonatok, tapadóhidak, impregnálók, műgyanta burkolatok felületének mattítása vizesbázisú epoxi műgyantával, epoxi mattító lakkal, MAPEI Mapecoat I 600 W kétkomponensű, vizesdiszperziós epoxi beton alapozó és impregnálószer, Csz: 166410+166510</t>
  </si>
  <si>
    <t xml:space="preserve"> 420510308734</t>
  </si>
  <si>
    <t>42-051-1.1.2.7.2-0313801</t>
  </si>
  <si>
    <t>Ipari padlóburkolat készítése, beltéri vagy kül- és beltéri  járófelületek, új beton vagy esztrich járófelületre, műgyanta bevonattal, önterülő műgyantából, 1 mm rétegvastagságig, műgyanta habarccsal, MAPEI Primer SN fillerrel töltött kétkomponensű, oldószermentes epoxi alapozó; PrimerSN alapozó (0,3kg/m2) keverve és túlszórva 1,2mm Quarzo homokkal (3kg/m2)</t>
  </si>
  <si>
    <t>42-022-1.1.3.2.1.3-1213526</t>
  </si>
  <si>
    <t>Padlóburkolat készítése, beltérben, kenhető szigetelésre, gres, kőporcelán lappal, kötésben vagy hálósan, 3-5 mm vtg. ragasztóba rakva, 1-10 mm fugaszélességgel, 65x65 - 100x100 cm közötti lapmérettel, HENKEL Ceresit CM 22 Mega Format, rendkívül rugalmas ragasztóhabarcs nagyméretű burkolólapokhoz (1 m2 felett), cementlapokhoz és természetes kőhöz C2TE S1, kül- és beltéri felhasználásra, lecsúszásmentes, Cikkszám: 2577252 HENKEL Ceresit CE 40 Aquastatic flexibilis, víz- és szennyeződéstaszító, kül- és beltéri fugázó 1-8 mm, 01. fehér, 07. szürke, színes, Cikkszám: 1487620</t>
  </si>
  <si>
    <t xml:space="preserve"> 420225187621</t>
  </si>
  <si>
    <t>42-023-2.1.2.1.2-0101741</t>
  </si>
  <si>
    <t>Lábazatburkolat készítése, beltérben, gres, kőporcelán lappal, egyenes, egysoros kivitelben, 3-5 mm ragasztóba rakva, 1-10 mm fugaszélességgel, 10 cm magasságig, 45×8,5 - 80×9,5 cm közötti lapmérettel, Zalakerámia-RAKO Betonico gres lábazati elem 60x9,5 cm méretben, élcsiszolt, lapvastagság: 10 mm, szürkés fehérszínben, Kód: DSAS790</t>
  </si>
  <si>
    <t xml:space="preserve"> 420234743160</t>
  </si>
  <si>
    <t>42-012-1.1.1.1.1.4-0212015</t>
  </si>
  <si>
    <t>Fal-, pillér-, oszlop- és lábazatburkolat készítése beltérben, tégla, beton, vakolt alapfelületen, mázas kerámiával, kötésben vagy hálósan, 3-5 mm vtg. ragasztóba rakva, 1-10 mm fugaszélességgel, 45x45 - 60x60 cm közötti lapmérettel, Cemix S1 FLEX Flexibilis csempe- és járólapragasztó, nagyméretű burkolólapokhoz (max. 90x90 cm), Cikkszám: K00617331 Cemix SILVERCOL Prémium flexibilis fugázó, EN 12004 szerinti CG2WA minősítéssel, Cikkszám: K00675**1</t>
  </si>
  <si>
    <t xml:space="preserve"> 420123790145</t>
  </si>
  <si>
    <t>43</t>
  </si>
  <si>
    <t>Bádogozás</t>
  </si>
  <si>
    <t>43-002-1.5-0131002</t>
  </si>
  <si>
    <t>Függőereszcsatorna szerelése, félkörszelvényű, bármilyen kiterített szélességben, alumínium lemezből vagy porfestett alumínium lemezből, Alumínium függőereszcsatorna 0,7 mm, félkör szelvényű, Ksz: 33 cm</t>
  </si>
  <si>
    <t xml:space="preserve"> 430020334476</t>
  </si>
  <si>
    <t>43-002-2.5-0149213</t>
  </si>
  <si>
    <t>Függőereszcsatorna kiegészítő szerelvények elhelyezése,  félkörszelvényű, bármilyen kiterített szélességben, alumínium lemezből, PREFA ereszcsatorna szöglet 90° belső 333-as függő ereszcsatornához 0,7 mm standard színekben</t>
  </si>
  <si>
    <t xml:space="preserve"> 430021805653</t>
  </si>
  <si>
    <t>43-002-2.5-0152052</t>
  </si>
  <si>
    <t>Függőereszcsatorna kiegészítő szerelvények elhelyezése,  félkörszelvényű, bármilyen kiterített szélességben, alumínium lemezből, AMMOR véglemez 33-as félkörszelvényű csatornához, poliészter bevonatú alumínium, standard színekben 0,7 mm</t>
  </si>
  <si>
    <t xml:space="preserve"> 430023947471</t>
  </si>
  <si>
    <t>43-002-11.5-0131041</t>
  </si>
  <si>
    <t>Lefolyócső szerelése kör keresztmetszettel, bármilyen kiterített szélességgel, alumínium lemezből, Alumínium lefolyócső kör, 33 cm kit.szél.</t>
  </si>
  <si>
    <t xml:space="preserve"> 430020335992</t>
  </si>
  <si>
    <t>43-002-12.1.6-0152123</t>
  </si>
  <si>
    <t>Lefolyócső kiegészítő szerelvények elhelyezése, kör keresztmetszettel, bármilyen kiterített szélességgel, lábazati elem, elágazó elem, közdarab stb. alumínium lemezből, AMMOR lefolyó csőbilincs Ø 120, színes poliészter bevonattal</t>
  </si>
  <si>
    <t xml:space="preserve"> 430023947575</t>
  </si>
  <si>
    <t>43-003-13-0330113</t>
  </si>
  <si>
    <t>Fóliabádog műanyag szigetelés mechanikai rögzítéséhez, egyik oldalán lágyított PVC vagy FPO bevonattal, másik oldalán korrózióvédelemmel, 15 cm kiterített szélességig, MAPEPLAN PVC fóliabádog 1x2m, Csz: 76701010010</t>
  </si>
  <si>
    <t xml:space="preserve"> 430034406685</t>
  </si>
  <si>
    <t>43-003-8.3.1-0149639</t>
  </si>
  <si>
    <t>Ablak- vagy szemöldökpárkány bevonatos alumínium lemezből, 50 cm kiterített szélességig, PREFALZ bevonatos alumínium lemezből szegély 0,7 mm vtg., kiterített szélesség: 15, sima felületű, standard színekben</t>
  </si>
  <si>
    <t xml:space="preserve"> 430031807650</t>
  </si>
  <si>
    <t>43-003-12.1.1.1-0993106</t>
  </si>
  <si>
    <t>Dilatációs szegély lírás kialakítással, minősített ötvözött horganylemezből, 33-40 cm kiterített szélességgel, RHEINZINK CLASSIC NATÚR felületű QUALITY ZINC minőségű titáncink lemezből szegély 0,65 mm vtg., ksz: 301-350 mm</t>
  </si>
  <si>
    <t xml:space="preserve"> 430030349842</t>
  </si>
  <si>
    <t>44</t>
  </si>
  <si>
    <t>Fa- és műanyag szerkezet elhelyezése</t>
  </si>
  <si>
    <t>44-000-1.1</t>
  </si>
  <si>
    <t>Fa vagy műanyag nyílászáró szerkezetek bontása, ajtó, ablak vagy kapu, 2,00 m²-ig</t>
  </si>
  <si>
    <t>külső nyílászárók</t>
  </si>
  <si>
    <t xml:space="preserve"> 440000355513</t>
  </si>
  <si>
    <t>belső ajtók</t>
  </si>
  <si>
    <t>44-000-1.3</t>
  </si>
  <si>
    <t>Fa vagy műanyag nyílászáró szerkezetek bontása, ajtó, ablak vagy kapu, 4,01-6,00 m² között</t>
  </si>
  <si>
    <t xml:space="preserve"> 440000355530</t>
  </si>
  <si>
    <t>44-012-1.1.1.3.1-0168073</t>
  </si>
  <si>
    <t>Műanyag kültéri nyílászárók, hőszigetelt, fokozott légzárású ablak elhelyezése előre kihagyott falnyílásba, tömítés nélkül (szerelvényezve, finombeállítással), 4,00 m kerületig, ötkamrás profil, egyszárnyú, bukó-nyíló, FENSTHERM FUTURE bukó-nyíló ablak, 5 kamrás PROFINE 76 PVC profil, Uw&lt;1,15 W/m2K, mérete: 100*60 cm. Ab-01 jelű</t>
  </si>
  <si>
    <t>44-012-1.1.2.5.1-0168086</t>
  </si>
  <si>
    <t>Műanyag kültéri nyílászárók, hőszigetelt, fokozott légzárású ablak elhelyezése előre kihagyott falnyílásba, tömítés nélkül (szerelvényezve, finombeállítással), 4,00 m kerület felett ötkamrás profil, egyszárnyú, bukó-nyíló, FENSTHERM FUTURE bukó-nyíló ablak, 5 kamrás PROFINE 76 PVC profil, Uw&lt;1,15 W/m2K, mérete: 150 x 150 cm, Ab-02 jelű</t>
  </si>
  <si>
    <t>44-012-1.1.2.5.1-0215686</t>
  </si>
  <si>
    <t>Műanyag kültéri nyílászárók, hőszigetelt, fokozott légzárású ablak elhelyezése előre kihagyott falnyílásba, tömítés nélkül (szerelvényezve, finombeállítással), 4,00 m kerület felett ötkamrás profil, egyszárnyú, bukó-nyíló, ACTUAL 5 kamrás MATRIX f, műanyag bukó-nyíló ablak, egyszárnyú fehér, Ug=0,6 W/m²K hőszigetelt üvegezéssel 120 x 150 cm</t>
  </si>
  <si>
    <t>44-011-1.1.1-0168405</t>
  </si>
  <si>
    <t>Műanyag kültéri nyílászárók elhelyezése előre kihagyott falnyílásba, hőszigetelt, fokozott légzárású bejárati ajtó,tömítés nélkül (szerelvényezve, finom beállítással), 5,01-10,00 m kerület között, FENSTHERM FUTURE befelé nyíló üvegezett bejárati ajtó, 5 kamrás PROFINE 76 PVC profil, Uw&lt;1,15 W/m2K, mérete: 80*80 cm</t>
  </si>
  <si>
    <t>44-011-1.1.2-0168518</t>
  </si>
  <si>
    <t>Műanyag kültéri nyílászárók elhelyezése előre kihagyott falnyílásba, hőszigetelt, fokozott légzárású ablak, tömítés nélkül (szerelvényezve, finom beállítással), 10,00 m kerület felett, FENSTHERM FUTURE, 5 kamrás PROFINE 76 PVC profil, Uw&lt;1,15 W/m2K, mérete: 180*150, közép nyíló Ab-05 jelű</t>
  </si>
  <si>
    <t>44-012-1.1.2.5.1-0168074</t>
  </si>
  <si>
    <t>Műanyag kültéri nyílászárók, hőszigetelt, fokozott légzárású ablak elhelyezése előre kihagyott falnyílásba, tömítés nélkül (szerelvényezve, finombeállítással), 4,00 m kerület felett ötkamrás profil, bukó-nyíló-fix-bukó-nyíló, FENSTHERM FUTURE bukó-nyíló ablak, 5 kamrás PROFINE 76 PVC profil, Uw&lt;1,15 W/m2K, mérete: 245*150 portál ablak</t>
  </si>
  <si>
    <t>44-012-2</t>
  </si>
  <si>
    <t>Műanyag lécek, sorolók, kiegészítők elhelyezése (beépítéssel)</t>
  </si>
  <si>
    <t>t</t>
  </si>
  <si>
    <t>44-012-1.1.2.6.4-0168097</t>
  </si>
  <si>
    <t>Műanyag kültéri nyílászárók, hőszigetelt, fokozott légzárású ablak elhelyezése előre kihagyott falnyílásba, tömítés nélkül (szerelvényezve, finombeállítással), 4,00 m kerület felett ötkamrás profil, kétszárnyú vagy többszárnyú, középnyíló-nyíló, FENSTHERM FUTURE váltószárnyas nyíló-nyíló ablak, 5 kamrás PROFINE 76 PVC profil, Uw&lt;1,15 W/m2K, mérete: 140 x 150 cm, Ab-07 jelű</t>
  </si>
  <si>
    <t>44-011-1.1.1-0168553</t>
  </si>
  <si>
    <t>Műanyag kültéri nyílászárók elhelyezése előre kihagyott falnyílásba, hőszigetelt, fokozott légzárású bejárati ajtó, tömítés nélkül (szerelvényezve, finom beállítással), 5,01-10,00 m kerület között, FENSTHERM FUTURE kifelé nyíló kétszárnyú bejárati ajtó, FIX FV, 5 kamrás PROFINE 76 PVC profil, Uw&lt;1,15 W/m2K, mérete: 200 x 210+30 cm, Haj-01 jelű</t>
  </si>
  <si>
    <t>44-011-1.1.1-0168501</t>
  </si>
  <si>
    <t>Műanyag kültéri nyílászárók elhelyezése előre kihagyott falnyílásba, hőszigetelt, fokozott légzárású bejárati ajtó, tömítés nélkül (szerelvényezve, finom beállítással), 5,01-10,00 m kerület között, FENSTHERM FUTURE nyíló üvegezett egyszárnyú bejárati ajtó, 5 kamrás PROFINE 76 PVC profil, Uw&lt;1,15 W/m2K, mérete: 100 x 210+30 cm Haj-02 jelű</t>
  </si>
  <si>
    <t>Műanyag kültéri nyílászárók elhelyezése előre kihagyott falnyílásba, hőszigetelt, fokozott légzárású bejárati ajtó,tömítés nélkül (szerelvényezve, finom beállítással), 5,01-10,00 m kerület között, FENSTHERM FUTURE  nyíló üvegezett egyszárnyú bejárati ajtó, 5 kamrás PROFINE 76 PVC profil, Uw&lt;1,15 W/m2K, mérete: 100 x 210+30 cm, Haj-03 jelű</t>
  </si>
  <si>
    <t>Műanyag kültéri nyílászárók elhelyezése előre kihagyott falnyílásba, hőszigetelt, fokozott légzárású bejárati ajtó, tömítés nélkül (szerelvényezve, finom beállítással), 5,01-10,00 m kerület között, FENSTHERM FUTURE  üvegezett kétszárnyú bejárati ajtó, 5 kamrás PROFINE 76 PVC profil, Uw&lt;1,15 W/m2K, mérete: 150 x 240 cm, Haj-04 jelű</t>
  </si>
  <si>
    <t>Műanyag kültéri nyílászárók elhelyezése előre kihagyott falnyílásba, hőszigetelt, fokozott légzárású bejárati ajtó,tömítés nélkül (szerelvényezve, finom beállítással), 5,01-10,00 m kerület között, FENSTHERM FUTURE  nyíló üvegezett egyszárnyú bejárati ajtó, 5 kamrás PROFINE 76 PVC profil, Uw&lt;1,15 W/m2K, mérete: 100 x 210+30 cm, Haj-05 jelű</t>
  </si>
  <si>
    <t>44-011-1.1.1-0168411</t>
  </si>
  <si>
    <t>Műanyag kültéri nyílászárók elhelyezése előre kihagyott falnyílásba, hőszigetelt, fokozott légzárású bejárati ajtó, tömítés nélkül (szerelvényezve, finom beállítással), 5,01-10,00 m kerület között, FENSTHERM FUTURE befelé nyíló üvegezett bejárati ajtó/ fix felülvilágítóval, 5 kamrás PROFINE 76 PVC profil, Uw&lt;1,15 W/m2K, mérete: 90 x 210+30 cm, Haj-06 jelű</t>
  </si>
  <si>
    <t>44-012-1.1.2.5.4-0168036</t>
  </si>
  <si>
    <t>Műanyag kültéri nyílászárók, hőszigetelt, fokozott légzárású ablak elhelyezése előre kihagyott falnyílásba, tömítés nélkül (szerelvényezve, finombeállítással), 4,00 m kerület felett ötkamrás profil, egyszárnyú, fix, FENSTHERM FUTURE fix ablak, 5 kamrás PROFINE 76 PVC profil, Uw&lt;1,15 W/m2K, mérete: 360 x 40 cm, Ab-08 jelű</t>
  </si>
  <si>
    <t>44-012-1.1.2.5.4-0168033</t>
  </si>
  <si>
    <t>Műanyag kültéri nyílászárók, hőszigetelt, fokozott légzárású ablak elhelyezése előre kihagyott falnyílásba, tömítés nélkül (szerelvényezve, finombeállítással), 4,00 m kerület felett ötkamrás profil, egyszárnyú, fix, FENSTHERM FUTURE fix ablak, 5 kamrás PROFINE 76 PVC profil, Uw&lt;1,15 W/m2K, mérete: 180 x 40 cm, Ab-09 jelű</t>
  </si>
  <si>
    <t>44-060-2.3.1-0323321</t>
  </si>
  <si>
    <t>Tömítési rendszerek, ragasztó- vagy szigetelőanyag felhordása, vonalmenti rögzítéshez, HENKEL Teroson AD KDS, 570 ml/855 g, rugalmas polimer ragasztó és tömítő paszta, tömítőszalag rendszerek univerzális kötéséhez, UV álló, homlokzati elemekhez, nyílászárókhoz, fémszerkezetekhez, -5°C felett alkalmazható, Cikkszám: 2577494</t>
  </si>
  <si>
    <t>45</t>
  </si>
  <si>
    <t>Fém nyílászáró és épületlakatos szerkezet elhelyezése</t>
  </si>
  <si>
    <t>45-001-1.1.4.1-0134026</t>
  </si>
  <si>
    <t>Beltéri ajtók, alapozott acél ajtótok elhelyezése, befoglalótok szerelésével, Jobbos/Balos falcolt ajtólapokhoz EPDM tömítőprofillal, 625x2000-2000x2125 mm névleges méretig,  befoglalótok, névleges méret:875 x 2010 mm, Aj-02 jelű</t>
  </si>
  <si>
    <t>Beltéri ajtók, alapozott acél ajtótok elhelyezése, befoglalótok szerelésével, Jobbos/Balos falcolt ajtólapokhoz EPDM tömítőprofillal, 625x2000-2000x2125 mm névleges méretig, befoglalótok, névleges méret:875 x 2010 mm, Aj-03 jelű</t>
  </si>
  <si>
    <t>45-001-1.1.4.1-0134022</t>
  </si>
  <si>
    <t>Beltéri ajtók, alapozott acél ajtótok elhelyezése, befoglalótok szerelésével, Jobbos/Balos falcolt ajtólapokhoz EPDM tömítőprofillal, 625x2000-2000x2125 mm névleges méretig, befoglalótok, névleges méret:885 x 2005 mm,  Aj-04 jelű</t>
  </si>
  <si>
    <t>45-001-1.1.4.1-0134030</t>
  </si>
  <si>
    <t>Beltéri ajtók, alapozott acél ajtótok elhelyezése, befoglalótok szerelésével, Jobbos/Balos falcolt ajtólapokhoz EPDM tömítőprofillal, 625x2000-2000x2125 mm névleges méretig, befoglalótok, névleges méret:1150 x 2050 mm, Aj-05 jelű, nedvestéri ajtó</t>
  </si>
  <si>
    <t>45-001-1.1.5.1-0134695</t>
  </si>
  <si>
    <t>Beltéri ajtók, alapozott acél ajtótok elhelyezése, befoglalótok szerelésével, Jobbos/Balos falcolt ajtólapokhoz EPDM tömítőprofillal, szerelt falak esetén, 625x2000-2000x2125 mm névleges méretig, befoglalótok, kétszárnyú, névleges méret:2100 x 2400 mm, akadálymentes zárral, Aj-07 jelű</t>
  </si>
  <si>
    <t>Beltéri ajtók, alapozott acél ajtótok elhelyezése, befoglalótok szerelésével, Jobbos/Balos falcolt ajtólapokhoz EPDM tömítőprofillal, 625x2000-2000x2125 mm névleges méretig, Hörmann falazós befoglalótok, névleges méret:760 x 2010 mm, Aj-01 jelű</t>
  </si>
  <si>
    <t>Beltéri ajtók, alapozott acél ajtótok elhelyezése, befoglalótok szerelésével, Jobbos/Balos falcolt ajtólapokhoz EPDM tömítőprofillal, 625x2000-2000x2125 mm névleges méretig, befoglalótok, névleges méret:875 x 2050 mm, Aj-04n jelű, nedvestéri ajtólappal</t>
  </si>
  <si>
    <t>47</t>
  </si>
  <si>
    <t>Felületképzés</t>
  </si>
  <si>
    <t>47-013-5.1.1.2.2-0313649</t>
  </si>
  <si>
    <t>Szilikon festések, szilikon gyantával módosított akrilátdiszperzió kötőanyagú fehér vagy színes homlokzatfestés, megfelelően előkészített alapfelületen, vakolaton, két rétegben, egy vagy több színben, tagolt sima felületen, MAPEI Silancolor Pittura páraáteresztő, vízlepergető sziloxán festék, fehér, 20 kg kiszerelés, Csz: 7C090020</t>
  </si>
  <si>
    <t xml:space="preserve"> 470135101370</t>
  </si>
  <si>
    <t>47-000-1.2.1.1</t>
  </si>
  <si>
    <t>Belső festéseknél felület előkészítése, részmunkák; többrétegű enyves festék lekaparása és lemosása, bármilyen padozatú helyiségben, tagolatlan felületen</t>
  </si>
  <si>
    <t>100 m²</t>
  </si>
  <si>
    <t>előírányzat 50%</t>
  </si>
  <si>
    <t xml:space="preserve"> 470000450365</t>
  </si>
  <si>
    <t>47-000-1.21.8.1.1-0154078</t>
  </si>
  <si>
    <t>Belső festéseknél felület előkészítése, részmunkák; glettelés ásványi alapú, vakolt felületen, tagolatlan felületen, StoLevell In Clíma ásványi alapú klímaglett anyag, hőhídhatások megszűntetésére, Cikkszám: 02971-002</t>
  </si>
  <si>
    <t>Előirányzat 50%</t>
  </si>
  <si>
    <t xml:space="preserve"> 470004076203</t>
  </si>
  <si>
    <t>47-010-1.1.1-0154010</t>
  </si>
  <si>
    <t>Normál, nem egyenletes nedvszívó képességű ásványi falfelületek alapozása, felületmegerősítése, vizes-diszperziós, akril bázisú alapozóval, tagolatlan felületen, StoPlex W univerzális sziloxánnal javított akrilátdiszperziós alapozó, Cikkszám: 00861-xxx</t>
  </si>
  <si>
    <t xml:space="preserve"> 470104076743</t>
  </si>
  <si>
    <t>47-010-6.1.1-0159884</t>
  </si>
  <si>
    <t>Repedt vakolatfelületek vagy régi hordképes homlokzatbevonatok alapozása, szálerősített repedésáthidaló alapozófestékkel, tagolatlan felületen, Caparol Fibrosil felületegalizáló, repedésáthidaló, szálerősített alapozó festék, fehér</t>
  </si>
  <si>
    <t xml:space="preserve"> 470102628600</t>
  </si>
  <si>
    <t>47-011-15.1.1.1-0312606</t>
  </si>
  <si>
    <t>Diszperziós festés (két rétegben) műanyag bázisú vizes-diszperziós  fehér vagy gyárilag színezett festékkel, új vagy régi lekapart, előkészített alapfelületen, vakolaton, két rétegben, tagolatlan sima felületen, MAPEI DURSILITE mosható, csekély koszolódású vizesbázisú festék beltéri falakhoz, fehér, Csz: 6N090014</t>
  </si>
  <si>
    <t xml:space="preserve"> 470114746171</t>
  </si>
  <si>
    <t>48</t>
  </si>
  <si>
    <t>Szigetelés</t>
  </si>
  <si>
    <t>48-012-6.1-0096004</t>
  </si>
  <si>
    <t>Talajnedvesség elleni padlószigetelés bevonatszigeteléssel két rétegben, minimum 2,0 mm száraz rétegvastagságú egykomponensű szigetelőhabarccsal, glettvassal vagy simítóval felhordva, weber.tec 824 (SUPERFLEX D1) egykomponensű (szulfátálló) rugalmas szigetelőhabarcs</t>
  </si>
  <si>
    <t xml:space="preserve"> 480120584211</t>
  </si>
  <si>
    <t>48-012-6.3-0313052</t>
  </si>
  <si>
    <t xml:space="preserve">Talajnedvesség elleni padlószigetelés bevonatszigeteléssel két rétegben, minimum 3,0 mm   glettvassal vagy simítóval felhordva, 3 mm Triblock TMB 3-komponensű szigetelőbevonat (6kg/m2) </t>
  </si>
  <si>
    <t>48-005-1.41.1.1-0330109</t>
  </si>
  <si>
    <t>Csapadékvíz elleni szigetelés; Alátét, elválasztó, tűzvédelmi és sérülésellenőrző rétegek lefektetése, védőlemez-, műanyagfátyol-, fólia vagy műanyagfilc egy rétegben, átlapolással, rögzítés nélkül, vízszintes felületen, POLYDREN PP 120 gr/m2 hőkezelt polipropilén geotextília, elválasztó-, védőréteg, 2,0x150m, Csz:76703130008</t>
  </si>
  <si>
    <t xml:space="preserve"> 480054408633</t>
  </si>
  <si>
    <t>48-031-1.6.5.2-0313057</t>
  </si>
  <si>
    <t>Utólagos talajnedvesség elleni vízszintes falszigetelés készítése, tégla vagy kő-tégla falszerkezetben, furatinjektálásos módszerrel, nyomás nélküli injektálás (szerkezet beszívódásos telítése), egy- vagy kétsorú furatkiosztás esetén, szilikon emulzióval, MAPEI Mapestop Cream gél, koncentrált szilikon mikroemulziós injektálószer, felszivárgó nedvesség ellen, 600 ml-es kartusban, Csz: 7340441</t>
  </si>
  <si>
    <t>kerm.m²</t>
  </si>
  <si>
    <t xml:space="preserve"> 480315102604</t>
  </si>
  <si>
    <t>48-010-2.6.1-0312780</t>
  </si>
  <si>
    <t>Homlokzati hőszigetelés, üvegszövetháló-erősített komplett hőszigetelő rendszerrel, (ragasztó, hőszigetelés, simitóhabarcs, háló, alapozó, védőbevonat), mechanikai rögzítéssel, kiegészítő profilok külön tételben szerepelnek, homlokzati kőzetgyapot hőszigetelő lapokkal, tagolatlan, sík falon, MAPEI Mapetherm Premium 10 cm hőszig. vastagság (MT. kőzetgyapotrag.+MW+dűbel+ apetherm Net+Silancolor BaseCoat+ Silancolor Tonachino 1,5mm)</t>
  </si>
  <si>
    <t xml:space="preserve"> 480104246213</t>
  </si>
  <si>
    <t>48-010-2.1.2.1-0312710</t>
  </si>
  <si>
    <t>Homlokzati hőszigetelés, üvegszövetháló-erősített komplett hőszigetelő rendszerrel, (ragasztó, hőszigetelés, simitóhabarcs, háló, alapozó, védőbevonat), mechanikai rögzítéssel, kiegészítő profilok külön tételben szerepelnek, egyenes élképzésű, homlokzati EPS hőszigetelő lapokkal, mész/fehércement- vagy cementbázisú ragasztóba, tagolatlan, sík falon, MAPEI Mapetherm Trend 10 cm hőszig. vastagság (MT. ragasztótapasz+EPS+dűbel+ Mapetherm Net+Universal BaseCoat+Acrycolor Tonachino 1,5mm)</t>
  </si>
  <si>
    <t xml:space="preserve"> 480104243254</t>
  </si>
  <si>
    <t>48-010-2.3.1-0312920</t>
  </si>
  <si>
    <t>Homlokzati hőszigetelés, üvegszövetháló-erősített komplett hőszigetelő rendszerrel, (ragasztó, hőszigetelés, simitóhabarcs, háló, alapozó, védőbevonat), mechanikai rögzítéssel, kiegészítő profilok külön tételben szerepelnek, egyenes élképzésű, homlokzati XPS hőszigetelő lapokkal, tagolatlan, sík falon, MAPEI Mapetherm Elastocolor lábazat 10 cm hőszig. vastagság (MT. ragasztótapasz+XPS+dűbel+Mapetherm Net+Quarzolite BaseCoat+Elastocolor Tonachino Plus 1,2mm)</t>
  </si>
  <si>
    <t xml:space="preserve"> 480104245322</t>
  </si>
  <si>
    <t>48-004-1.6.1.1.1-0313846</t>
  </si>
  <si>
    <t>Üzemi-használati víz elleni szigetelés; Hajlatképzés, hajlaterősítés 33 cm széles bitumenes lemez sávval (szigetelés rétegei között vagy alatt) egy rétegben, minimum 1,2 mm vastag elasztomerbitumenes (SBS modifikált) öntapadó lemezzel,az aljzathoz teljes felületen hengerelve, leragasztva, MAPEI Elastoflex SA Premium Mineral 3,5 kg, üvegszálakkal erősített, poliészterbetétes, SBS modifikált, öntapadó vízszigetelő lemez, Csz: 76203035012</t>
  </si>
  <si>
    <t xml:space="preserve"> 480042926776</t>
  </si>
  <si>
    <t>48-004-1.3.4.1.1-0315002</t>
  </si>
  <si>
    <t>Üzemi-használati víz elleni szigetelés; Padlószigetelés, kis vagy közepes használati intenzitás esetén, egy rétegben, közvetlenül burkolható polietilén vízszigetelő lemezzel, ragasztással (rendszerben), Schlüter-KERDI 30,0 x 1,0 m, H=0,2 mm közvetlenül burkolható vízszigetelő lemez, Rendelési szám: KERDI200</t>
  </si>
  <si>
    <t xml:space="preserve"> 480041819272</t>
  </si>
  <si>
    <t>48-004-1.2.1.3.1.1-0315060</t>
  </si>
  <si>
    <t>Üzemi-használati víz elleni szigetelés; Falszigetelés, függőleges felületen, kis vagy közepes használati intenzitás esetén, egy rétegben, közvetlenül burkolható polietilén vízszigetelő lemezzel, ragasztással (rendszerben), Schlüter-KERDI DS 30,0 x 1,0 m, H=0.5mm közvetlenül burkolható párazáró és vízszigetelő lemez, Rendelési szám: KERDI-DS</t>
  </si>
  <si>
    <t xml:space="preserve"> 480043956572</t>
  </si>
  <si>
    <t>48-005-1.69.1-0117588</t>
  </si>
  <si>
    <t>Csapadékvíz elleni szigetelés; Leesés elleni védelem kiépítése, kikötési pontonként, futótámasz kivitelben, leterheléses vagy kötőelemes rögzítéssel, DIADEM DiaSafe Ballasted Line Multi System, leterheléssel rögzített leesés elleni- és visszatartó rendszer, EN 795:2012 norma alapján "A" osztályba sorolva, a vízszigetelés áttörése nélkül rögzítve, 8 mm-es nemesacél sodronnyal, DS amőba-ellenszánnal, üvegszálerősítésű merevítőkúppal és figyelemfelkeltő zöld színű integrált biztonsági szőnyeggel, savas/lúgos ipari és sós tengerparti környezetnek is ellenálló rozsdamentes acélból készült rendszerösszetevő elemekkel, rétegvastagság jelzéssel a merevítő kúpon, száraz állapotban 80 kg/m2-es leterhelő súllyal teljes felületen leterhelve, a gyártói utasításnak és szándéknak megfelelő módon, a gyártó által készített és az építész által jóváhagyott terv alapján átadásra készen szállítva és szerelve, Termékszám: 130098</t>
  </si>
  <si>
    <t xml:space="preserve"> 480053956712</t>
  </si>
  <si>
    <t>48-005-1.69.9-0117926</t>
  </si>
  <si>
    <t>Csapadékvíz elleni szigetelés; Leesés elleni védelem kiépítése, kikötési pontonként, kiegészítő, egyéb rendszerelem elhelyezése, DIADEM DS DiaGlider-Fix, DiaSafe Glide és RoofX Glide sodronyony</t>
  </si>
  <si>
    <t>48-005-1.3.2.1.1-0330081</t>
  </si>
  <si>
    <t>Csapadékvíz elleni szigetelés; Egyenes rétegrendű csapadékvíz elleni szigetelés páratechnikai rétegei, párafékező réteg, vízszintes felületen, egy rétegben, minimum 0,15 mm vastag polietilén (PE) fóliával, két oldalon öntapadó ragasztószalaggal felületfolytonosítva és az aljzatra ragasztás nélkül fektetve, MAPEPLAN PE 0,16 mm vastag polietilén párafékező fólia, 4,0x25m, Csz:76703061003</t>
  </si>
  <si>
    <t xml:space="preserve"> 480054407834</t>
  </si>
  <si>
    <t>48-005-1.4.1.1-0330021</t>
  </si>
  <si>
    <t>Csapadékvíz elleni szigetelés; Vízszintes felületen (lapostetőn), egy rétegben, minimum 0,6 mm vastag lágy PVC lemezzel, átlapolások forrólevegős hegesztésével (rögzítés külön tételben), MAPEPLAN M 18 T1 1,8 mm vastag PVC-P vízszigetelő lemez lapostetők csapadékvíz elleni szigetelésére, mechanikai rögzítéssel, Broof(T1) minősítéssel, 1,60x20m, Csz:76624018004</t>
  </si>
  <si>
    <t xml:space="preserve"> 480054407880</t>
  </si>
  <si>
    <t>48-005-1.4.1.2-0330181</t>
  </si>
  <si>
    <t>Csapadékvíz elleni szigetelés; Vízszintes felületen (lapostetőn), egy rétegben, minimum 0,6 mm vastag TPO (FPO) lemezzel, átlapolások forrólevegős hegesztésével (rögzítés külön tételben), MAPEPLAN TPO járósáv 1,8 mm vastag TPO járósáv gyalogos igénybevételre, 0,90x18,20m, Csz:76702072003</t>
  </si>
  <si>
    <t xml:space="preserve"> 480054408095</t>
  </si>
  <si>
    <t>48-005-1.5.1.1-0330013</t>
  </si>
  <si>
    <t>Csapadékvíz elleni szigetelés; Függőleges felületen (épületlábazaton vagy attikafalon), egy rétegben, minimum 0,6 mm vastag, lágy PVC lemezzel, átlapolások forrólevegős hegesztésével, MAPEPLAN M 15 T1 1,5 mm vastag PVC-P vízszigetelő lemez lapostetők csapadékvíz elleni szigetelésére, mechanikai rögzítéssel, Broof(T1) minősítéssel, 1,60x20m, Csz:76624015014</t>
  </si>
  <si>
    <t xml:space="preserve"> 480054408105</t>
  </si>
  <si>
    <t>48-005-1.81.1-0143212</t>
  </si>
  <si>
    <t>Csapadékvíz elleni szigetelés; Lombkosár, védőkosár elhelyezése, tetőösszefolyónál vagy oldalkifolyónál, WAVIN lombfogó elem QSP+-hoz, CLUFQSPLF</t>
  </si>
  <si>
    <t xml:space="preserve"> 480054463860</t>
  </si>
  <si>
    <t>48-021-1.11.1</t>
  </si>
  <si>
    <t>Szigetelések rögzítése; PVC vízszigetelő lemezek sávszerű mechanikai rögzítése faltőben, illetve szigetelés vagy burkolat szintje felett minimum 25 cm magasságban, profilra hajtott fóliabádog szegéllyel,  maximum 25 cm távolságonként beütődübelekkel, önmetsző csavarokkal vagy facsavarokkal  az aljzatszerkezethez fogatva</t>
  </si>
  <si>
    <t xml:space="preserve"> 480210586984</t>
  </si>
  <si>
    <t>48-021-1.51.2.2.1-0500013</t>
  </si>
  <si>
    <t>Szigetelések rögzítése; Hőszigetelő táblák pontszerű mechanikai rögzítése, homlokzaton, beton aljzatszerkezethez, műanyag vagy fém beütőszeges/csavaros műanyag beütődübelekkel, EJOT ejotherm STR U 2G 175 mm, acél csavaros THR dübel, önsüllyesztő vagy felületszerelt alkalmazásra, minden szigetelőanyaghoz, Cikkszám: 8719175400</t>
  </si>
  <si>
    <t xml:space="preserve"> 480214810421</t>
  </si>
  <si>
    <t>48-021-1.51.1.2.1-0500061</t>
  </si>
  <si>
    <t>Szigetelések rögzítése; Hőszigetelő táblák pontszerű mechanikai rögzítése, alulról hűlő födém alsó felületén, beton aljzatszerkezethez, műanyag vagy fém beütőszeges/csavaros műanyag beütődübelekkel, EJOT ejotherm STR U 2G 415 mm, acél csavaros THR dübel, önsüllyesztő vagy felületszerelt alkalmazásra, minden szigetelőanyaghoz, Cikkszám: 8719415400</t>
  </si>
  <si>
    <t xml:space="preserve"> 480214810055</t>
  </si>
  <si>
    <t>48-021-1.51.6-0094665</t>
  </si>
  <si>
    <t>Szigetelések rögzítése; Hőszigetelő táblák pontszerű mechanikai rögzítése, koporsó födémen dübelezve, BACHL PU-Tec VB dübel 160 vagy 180 mm vtg. koporsófödémhez, 10x300 mm</t>
  </si>
  <si>
    <t xml:space="preserve"> 480212935871</t>
  </si>
  <si>
    <t>48-021-1.64.1.1-0095727</t>
  </si>
  <si>
    <t>Szigetelések rögzítése; Hőszigetelő lejtésképző elemek ragasztásos rögzítése, lapostetőn, poliuretán habragasztóval, BAUDER habragasztó (Schaumkleber), +5+40°C GISCODE PU 80, anyagszükséglet gyártói szélszívás-számítás szerint meghatározva, Csz.: 7536 0000</t>
  </si>
  <si>
    <t xml:space="preserve"> 480214558213</t>
  </si>
  <si>
    <t>48-007-11.11.1-0430085</t>
  </si>
  <si>
    <t>Lapostető hő- és hangszigetelése; Egyenes rétegrendű lapostetők lejtésképzése (rögzítés külön tételben), expandált polisztirolhab lemezzel, CARBOLAND EPS CARBOLAND FN100 terhelhető, lépésálló hőszigetelő lemez 500x1000x250mm, Cikksz.: ISO-100/250</t>
  </si>
  <si>
    <t xml:space="preserve"> 480074607985</t>
  </si>
  <si>
    <t>48-007-11.11.1-0430084</t>
  </si>
  <si>
    <t>Lapostető hő- és hangszigetelése; Egyenes rétegrendű lapostetők lejtésképzése (rögzítés külön tételben), expandált polisztirolhab lemezzel, CARBOLAND EPS CARBOLAND FN100 terhelhető, lépésálló hőszigetelő lemez 500x1000x200mm, Cikksz.: ISO-100/200</t>
  </si>
  <si>
    <t xml:space="preserve"> 480074607973</t>
  </si>
  <si>
    <t>48-007-51.3.1.1</t>
  </si>
  <si>
    <t>Hőhidak hőszigetelése; hőhídmentes csatlakozások kialakítása (mechanikai rögzítés külön tételben szerepel) lapostetőn, poliuretánhab építő elemekből, BACHL PIR szerelőkocka</t>
  </si>
  <si>
    <t>48-007-51.3.2.1-0094633</t>
  </si>
  <si>
    <t>Hőhidak hőszigetelése; hőhídmentes csatlakozások kialakítása (mechanikai rögzítés külön tételben szerepel) homlokzati nyílászárók beépítésénél, poliuretánhab építő elemekből, BACHL KOMBITHERM univerzális hőhídmentesítő szerkezeti lemez, 2440x1220x30 mm</t>
  </si>
  <si>
    <t xml:space="preserve"> 480072935564</t>
  </si>
  <si>
    <t>48-007-56.1.2.1</t>
  </si>
  <si>
    <t>Alátét- és elválasztó rétegek beépítése, védőlemez-, műanyagfátyol-, fólia vagy műanyagfilc egy rétegben, átlapolással, rögzítés nélkül, lapostető szigeteléseknél, vízszintes felületen</t>
  </si>
  <si>
    <t xml:space="preserve"> 480073849630</t>
  </si>
  <si>
    <t>48-007-11.1.1.1-0420138</t>
  </si>
  <si>
    <t>Lapostető hő- és hangszigetelése; Egyenes rétegrendű nem járható lapostetőn vagy extenzív zöldtetőn, vízszintes és függőleges felületen (rögzítés külön tételben), egy rétegben, expandált polisztirolhab hőszigetelő lemezzel, Thermo-Dam EPS100 Grafitos lépésálló hőszigetelő lemez, 1000x500x200 mm, Cikkszám: TDG100-20</t>
  </si>
  <si>
    <t xml:space="preserve"> 480074679394</t>
  </si>
  <si>
    <t>48-000-2.2</t>
  </si>
  <si>
    <t>Teljes felületen hegesztett, olvasztott vagy ragasztott bitumenes lemez szigetelés bontása, kettő vagy több réteg lemez esetén, függőleges felületről</t>
  </si>
  <si>
    <t xml:space="preserve"> 480000514963</t>
  </si>
  <si>
    <t>48-000-2.1</t>
  </si>
  <si>
    <t>Teljes felületen hegesztett, olvasztott vagy ragasztott bitumenes lemez szigetelés bontása, kettő vagy több réteg lemez esetén, vízszintes felületről</t>
  </si>
  <si>
    <t xml:space="preserve"> 480000514951</t>
  </si>
  <si>
    <t>48-000-24.2</t>
  </si>
  <si>
    <t>Ragasztott rögzítésű hőszigetelő lemezek bontása, függőleges vagy ferde felületről</t>
  </si>
  <si>
    <t xml:space="preserve"> 480000515246</t>
  </si>
  <si>
    <t>48-005-1.72.2-0117217</t>
  </si>
  <si>
    <t>Csapadékvíz elleni szigetelés; Egy- vagy kéttagú szorítóperemes vagy szigetelés  anyagával összeépíthető szigetelőgalléros tetőösszefolyó, alsó tagjának beépítése párazáró párafékező réteghez vagy csapadékvíz elleni szigeteléshez vízhatlanul csatlakoztatva, lágy PVC lemez szigetelésű tetőben, DIADEM BLH-30 fokozatmentesen állítható (7-30 cm) magasságú erkélyösszefolyó, méret: 10x10x7-30 cm, kis területű és nagy rétegvastagságú teraszok felületi vízelvezetéséhez, rozsdamentes acél fedlappal, Termékszám: 220106</t>
  </si>
  <si>
    <t xml:space="preserve"> 480051819935</t>
  </si>
  <si>
    <t>49</t>
  </si>
  <si>
    <t>Árnyékolók beépítése</t>
  </si>
  <si>
    <t>49-011-1.2.1.2-2196072</t>
  </si>
  <si>
    <t>Méretre készített külső peremezett lamellás árnyékoló felszerelése, sínes megvezetéssel kialakított üregbe építve,  nagy üvegfelületek optimális fényszabályozására, különösen jó hővédő tulajdonsággal, "S" vagy "Z" alakúra profilozott, elektromos hajtással, motor bekötés nélkül, 4,01-6,00 m kerület között, Hella Raffstore AR92 ECN S külső lamellás árnyékoló, gyűrűs kialakítással - szabályozott billentőlétra felgyűjtéssel, 150x150 cm, motoros zsinóros</t>
  </si>
  <si>
    <t xml:space="preserve"> 490113711065</t>
  </si>
  <si>
    <t>49-011-1.2.1.3-2196082</t>
  </si>
  <si>
    <t>Méretre készített külső peremezett lamellás árnyékoló felszerelése, sínes megvezetéssel kialakított üregbe építve,  nagy üvegfelületek optimális fényszabályozására, különösen jó hővédő tulajdonsággal, "S" vagy "Z" alakúra profilozott, elektromos hajtással, motor bekötés nélkül, 6,01-10,00 m kerület között, Hella Raffstore AR92 ECN S külső lamellás árnyékoló, gyűrűs kialakítással - szabályozott billentőlétra felgyűjtéssel, 180x150 cm, motoros zsinóros</t>
  </si>
  <si>
    <t xml:space="preserve"> 490113712484</t>
  </si>
  <si>
    <t>49-011-1.2.1.3-2196102</t>
  </si>
  <si>
    <t>Méretre készített külső peremezett lamellás árnyékoló felszerelése, sínes megvezetéssel kialakított üregbe építve,  nagy üvegfelületek optimális fényszabályozására, különösen jó hővédő tulajdonsággal, "S" vagy "Z" alakúra profilozott, elektromos hajtással, motor bekötés nélkül, 6,01-10,00 m kerület között, Hella Raffstore AR92 ECN S külső lamellás árnyékoló, gyűrűs kialakítással - szabályozott billentőlétra felgyűjtéssel, 245x150 cm, motoros zsinóros</t>
  </si>
  <si>
    <t>Költségvetés főösszesítő</t>
  </si>
  <si>
    <t>1 Építmény közvetlen költségei</t>
  </si>
  <si>
    <t>2.1 ÁFA vetítési alap</t>
  </si>
  <si>
    <t>2.2 ÁFA</t>
  </si>
  <si>
    <t>3 A munka ára (HUF)</t>
  </si>
  <si>
    <t xml:space="preserve">KBSC öltöző épület felújítása építészet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</si>
</sst>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
    <numFmt numFmtId="165" formatCode="###\ ###\ ###\ ##0\ \F\t"/>
  </numFmts>
  <fonts count="5" x14ac:knownFonts="1">
    <font>
      <sz val="11"/>
      <color theme="1"/>
      <name val="Calibri"/>
      <family val="2"/>
      <scheme val="minor"/>
    </font>
    <font>
      <b/>
      <sz val="10"/>
      <color theme="1"/>
      <name val="Times New Roman"/>
      <family val="2"/>
    </font>
    <font>
      <sz val="10"/>
      <color theme="1"/>
      <name val="Times New Roman"/>
      <family val="2"/>
    </font>
    <font>
      <b/>
      <sz val="14"/>
      <color theme="1"/>
      <name val="Times New Roman"/>
      <family val="2"/>
    </font>
    <font>
      <b/>
      <sz val="11"/>
      <color theme="1"/>
      <name val="Times New Roman"/>
      <family val="2"/>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4">
    <border>
      <left/>
      <right/>
      <top/>
      <bottom/>
      <diagonal/>
    </border>
    <border>
      <left style="thin">
        <color auto="1"/>
      </left>
      <right style="thin">
        <color auto="1"/>
      </right>
      <top style="thin">
        <color rgb="FF00000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C0C0C0"/>
      </right>
      <top style="thin">
        <color rgb="FF000000"/>
      </top>
      <bottom style="thin">
        <color rgb="FF00000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left" vertical="top" wrapText="1"/>
    </xf>
    <xf numFmtId="0" fontId="1" fillId="0" borderId="0" xfId="0" applyFont="1" applyAlignment="1">
      <alignment vertical="top" wrapText="1"/>
    </xf>
    <xf numFmtId="0" fontId="2" fillId="0" borderId="0" xfId="0" applyFont="1" applyAlignment="1">
      <alignment vertical="top" wrapText="1"/>
    </xf>
    <xf numFmtId="164" fontId="2" fillId="0" borderId="0" xfId="0" applyNumberFormat="1" applyFont="1" applyAlignment="1">
      <alignment vertical="top"/>
    </xf>
    <xf numFmtId="165" fontId="1" fillId="0" borderId="0" xfId="0" applyNumberFormat="1" applyFont="1" applyAlignment="1">
      <alignment vertical="top" wrapText="1"/>
    </xf>
    <xf numFmtId="0" fontId="1" fillId="2" borderId="1" xfId="0" applyFont="1" applyFill="1" applyBorder="1" applyAlignment="1">
      <alignment horizontal="right" vertical="top" wrapText="1"/>
    </xf>
    <xf numFmtId="164" fontId="1" fillId="0" borderId="0" xfId="0" applyNumberFormat="1" applyFont="1" applyAlignment="1">
      <alignment vertical="top" wrapText="1"/>
    </xf>
    <xf numFmtId="10" fontId="2" fillId="0" borderId="2" xfId="0" applyNumberFormat="1" applyFont="1" applyBorder="1" applyAlignment="1">
      <alignment horizontal="right" vertical="top" wrapText="1"/>
    </xf>
    <xf numFmtId="164" fontId="4" fillId="0" borderId="3" xfId="0" applyNumberFormat="1" applyFont="1" applyBorder="1" applyAlignment="1">
      <alignment vertical="top" wrapText="1"/>
    </xf>
    <xf numFmtId="0" fontId="1" fillId="3" borderId="1" xfId="0" applyFont="1" applyFill="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wrapText="1"/>
    </xf>
    <xf numFmtId="164" fontId="1" fillId="0" borderId="3" xfId="0" applyNumberFormat="1" applyFont="1" applyBorder="1" applyAlignment="1">
      <alignment vertical="top" wrapText="1"/>
    </xf>
    <xf numFmtId="3" fontId="2" fillId="0" borderId="0" xfId="0" applyNumberFormat="1" applyFont="1" applyAlignment="1">
      <alignment vertical="top"/>
    </xf>
    <xf numFmtId="3" fontId="1" fillId="0" borderId="0" xfId="0" applyNumberFormat="1" applyFont="1" applyAlignment="1">
      <alignment vertical="top" wrapText="1"/>
    </xf>
    <xf numFmtId="0" fontId="1" fillId="2" borderId="1" xfId="0" applyFont="1" applyFill="1" applyBorder="1" applyAlignment="1">
      <alignment horizontal="left" vertical="top" wrapText="1"/>
    </xf>
    <xf numFmtId="0" fontId="2" fillId="0" borderId="0" xfId="0" applyFont="1" applyAlignment="1">
      <alignment vertical="top" wrapText="1"/>
    </xf>
    <xf numFmtId="0" fontId="1" fillId="0" borderId="0" xfId="0" applyFont="1" applyAlignment="1">
      <alignment vertical="top" wrapText="1"/>
    </xf>
    <xf numFmtId="164" fontId="3" fillId="0" borderId="2" xfId="0" applyNumberFormat="1" applyFont="1" applyBorder="1" applyAlignment="1">
      <alignment horizontal="center" vertical="top" wrapText="1"/>
    </xf>
    <xf numFmtId="164" fontId="2" fillId="0" borderId="0" xfId="0" applyNumberFormat="1" applyFont="1" applyAlignment="1">
      <alignment horizontal="center" vertical="top" wrapText="1"/>
    </xf>
    <xf numFmtId="164" fontId="4" fillId="0" borderId="3" xfId="0" applyNumberFormat="1" applyFont="1" applyBorder="1" applyAlignment="1">
      <alignment horizontal="center" vertical="top"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talon.terc.h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
  <sheetViews>
    <sheetView workbookViewId="0">
      <selection activeCell="B15" sqref="B15"/>
    </sheetView>
  </sheetViews>
  <sheetFormatPr defaultRowHeight="14.4" x14ac:dyDescent="0.3"/>
  <cols>
    <col min="1" max="2" width="30.6640625" customWidth="1"/>
  </cols>
  <sheetData>
    <row r="1" spans="1:2" x14ac:dyDescent="0.3">
      <c r="A1" s="16" t="s">
        <v>0</v>
      </c>
      <c r="B1" s="16"/>
    </row>
    <row r="2" spans="1:2" ht="26.4" x14ac:dyDescent="0.3">
      <c r="A2" s="2" t="s">
        <v>1</v>
      </c>
      <c r="B2" s="3" t="s">
        <v>422</v>
      </c>
    </row>
    <row r="3" spans="1:2" x14ac:dyDescent="0.3">
      <c r="A3" s="2" t="s">
        <v>2</v>
      </c>
      <c r="B3" s="3"/>
    </row>
    <row r="4" spans="1:2" x14ac:dyDescent="0.3">
      <c r="A4" s="2" t="s">
        <v>3</v>
      </c>
      <c r="B4" s="3" t="s">
        <v>4</v>
      </c>
    </row>
    <row r="5" spans="1:2" x14ac:dyDescent="0.3">
      <c r="A5" s="2" t="s">
        <v>5</v>
      </c>
      <c r="B5" s="3" t="s">
        <v>6</v>
      </c>
    </row>
    <row r="6" spans="1:2" x14ac:dyDescent="0.3">
      <c r="A6" s="2" t="s">
        <v>7</v>
      </c>
      <c r="B6" s="3" t="s">
        <v>8</v>
      </c>
    </row>
    <row r="7" spans="1:2" x14ac:dyDescent="0.3">
      <c r="A7" s="2" t="s">
        <v>9</v>
      </c>
      <c r="B7" s="3" t="s">
        <v>10</v>
      </c>
    </row>
    <row r="8" spans="1:2" x14ac:dyDescent="0.3">
      <c r="A8" s="2" t="s">
        <v>11</v>
      </c>
      <c r="B8" s="3" t="s">
        <v>12</v>
      </c>
    </row>
    <row r="10" spans="1:2" x14ac:dyDescent="0.3">
      <c r="A10" s="2" t="s">
        <v>13</v>
      </c>
      <c r="B10" s="3" t="s">
        <v>14</v>
      </c>
    </row>
    <row r="12" spans="1:2" x14ac:dyDescent="0.3">
      <c r="A12" s="2" t="s">
        <v>15</v>
      </c>
      <c r="B12" s="4">
        <v>5200</v>
      </c>
    </row>
    <row r="13" spans="1:2" x14ac:dyDescent="0.3">
      <c r="A13" s="2" t="s">
        <v>16</v>
      </c>
      <c r="B13" s="5">
        <v>257093557</v>
      </c>
    </row>
    <row r="15" spans="1:2" x14ac:dyDescent="0.3">
      <c r="A15" s="2" t="s">
        <v>17</v>
      </c>
      <c r="B15" s="3"/>
    </row>
    <row r="17" spans="1:2" x14ac:dyDescent="0.3">
      <c r="A17" s="2" t="s">
        <v>18</v>
      </c>
    </row>
    <row r="18" spans="1:2" x14ac:dyDescent="0.3">
      <c r="A18" s="17" t="s">
        <v>19</v>
      </c>
      <c r="B18" s="17"/>
    </row>
    <row r="21" spans="1:2" x14ac:dyDescent="0.3">
      <c r="A21" s="17" t="s">
        <v>20</v>
      </c>
      <c r="B21" s="17"/>
    </row>
    <row r="26" spans="1:2" x14ac:dyDescent="0.3">
      <c r="A26" s="18" t="s">
        <v>21</v>
      </c>
      <c r="B26" s="18"/>
    </row>
    <row r="28" spans="1:2" x14ac:dyDescent="0.3">
      <c r="A28" s="3" t="s">
        <v>22</v>
      </c>
    </row>
  </sheetData>
  <mergeCells count="4">
    <mergeCell ref="A1:B1"/>
    <mergeCell ref="A18:B18"/>
    <mergeCell ref="A21:B21"/>
    <mergeCell ref="A26:B26"/>
  </mergeCells>
  <hyperlinks>
    <hyperlink ref="A2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7"/>
  <sheetViews>
    <sheetView zoomScale="70" zoomScaleNormal="70" workbookViewId="0">
      <selection activeCell="F2" sqref="F2:F5"/>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171.6" x14ac:dyDescent="0.3">
      <c r="A2" s="3">
        <v>1</v>
      </c>
      <c r="B2" s="2" t="s">
        <v>110</v>
      </c>
      <c r="C2" s="3" t="s">
        <v>111</v>
      </c>
      <c r="D2" s="2">
        <v>6</v>
      </c>
      <c r="E2" s="3" t="s">
        <v>51</v>
      </c>
      <c r="F2" s="4"/>
      <c r="G2" s="4">
        <v>0</v>
      </c>
      <c r="H2" s="4"/>
      <c r="I2" s="7">
        <f>ROUND(F2*D2,0)</f>
        <v>0</v>
      </c>
      <c r="J2" s="7">
        <f>ROUND(G2*D2,0)</f>
        <v>0</v>
      </c>
      <c r="K2" s="7">
        <f>ROUND(H2*D2,0)</f>
        <v>0</v>
      </c>
      <c r="L2" s="11"/>
      <c r="M2" s="12" t="s">
        <v>112</v>
      </c>
      <c r="N2" s="3" t="s">
        <v>48</v>
      </c>
      <c r="O2" s="3">
        <v>32</v>
      </c>
      <c r="P2" s="3">
        <v>0.99</v>
      </c>
    </row>
    <row r="3" spans="1:16" ht="171.6" x14ac:dyDescent="0.3">
      <c r="A3" s="3">
        <v>2</v>
      </c>
      <c r="B3" s="2" t="s">
        <v>113</v>
      </c>
      <c r="C3" s="3" t="s">
        <v>114</v>
      </c>
      <c r="D3" s="2">
        <v>25</v>
      </c>
      <c r="E3" s="3" t="s">
        <v>51</v>
      </c>
      <c r="F3" s="4"/>
      <c r="G3" s="4">
        <v>0</v>
      </c>
      <c r="H3" s="4"/>
      <c r="I3" s="7">
        <f>ROUND(F3*D3,0)</f>
        <v>0</v>
      </c>
      <c r="J3" s="7">
        <f>ROUND(G3*D3,0)</f>
        <v>0</v>
      </c>
      <c r="K3" s="7">
        <f>ROUND(H3*D3,0)</f>
        <v>0</v>
      </c>
      <c r="L3" s="11"/>
      <c r="M3" s="12" t="s">
        <v>115</v>
      </c>
      <c r="N3" s="3" t="s">
        <v>48</v>
      </c>
      <c r="O3" s="3">
        <v>32</v>
      </c>
      <c r="P3" s="3">
        <v>0.99</v>
      </c>
    </row>
    <row r="4" spans="1:16" ht="171.6" x14ac:dyDescent="0.3">
      <c r="A4" s="3">
        <v>3</v>
      </c>
      <c r="B4" s="2" t="s">
        <v>116</v>
      </c>
      <c r="C4" s="3" t="s">
        <v>117</v>
      </c>
      <c r="D4" s="2">
        <v>5</v>
      </c>
      <c r="E4" s="3" t="s">
        <v>51</v>
      </c>
      <c r="F4" s="4"/>
      <c r="G4" s="4">
        <v>0</v>
      </c>
      <c r="H4" s="4"/>
      <c r="I4" s="7">
        <f>ROUND(F4*D4,0)</f>
        <v>0</v>
      </c>
      <c r="J4" s="7">
        <f>ROUND(G4*D4,0)</f>
        <v>0</v>
      </c>
      <c r="K4" s="7">
        <f>ROUND(H4*D4,0)</f>
        <v>0</v>
      </c>
      <c r="L4" s="11"/>
      <c r="M4" s="12" t="s">
        <v>118</v>
      </c>
      <c r="N4" s="3" t="s">
        <v>48</v>
      </c>
      <c r="O4" s="3">
        <v>32</v>
      </c>
      <c r="P4" s="3">
        <v>0.99</v>
      </c>
    </row>
    <row r="5" spans="1:16" ht="145.19999999999999" x14ac:dyDescent="0.3">
      <c r="A5" s="3">
        <v>4</v>
      </c>
      <c r="B5" s="2" t="s">
        <v>119</v>
      </c>
      <c r="C5" s="3" t="s">
        <v>120</v>
      </c>
      <c r="D5" s="2">
        <v>22</v>
      </c>
      <c r="E5" s="3" t="s">
        <v>51</v>
      </c>
      <c r="F5" s="4"/>
      <c r="G5" s="4">
        <v>0</v>
      </c>
      <c r="H5" s="4"/>
      <c r="I5" s="7">
        <f>ROUND(F5*D5,0)</f>
        <v>0</v>
      </c>
      <c r="J5" s="7">
        <f>ROUND(G5*D5,0)</f>
        <v>0</v>
      </c>
      <c r="K5" s="7">
        <f>ROUND(H5*D5,0)</f>
        <v>0</v>
      </c>
      <c r="L5" s="11"/>
      <c r="M5" s="12" t="s">
        <v>121</v>
      </c>
      <c r="N5" s="3" t="s">
        <v>48</v>
      </c>
      <c r="O5" s="3">
        <v>32</v>
      </c>
      <c r="P5" s="3">
        <v>1.8</v>
      </c>
    </row>
    <row r="6" spans="1:16" x14ac:dyDescent="0.3">
      <c r="C6" s="13" t="s">
        <v>52</v>
      </c>
      <c r="I6" s="13">
        <f>ROUND(SUM(I2:I5),0)</f>
        <v>0</v>
      </c>
      <c r="J6" s="13">
        <f>ROUND(SUM(J2:J5),0)</f>
        <v>0</v>
      </c>
      <c r="K6" s="13">
        <f>ROUND(SUM(K2:K5),0)</f>
        <v>0</v>
      </c>
    </row>
    <row r="7" spans="1:16" x14ac:dyDescent="0.3">
      <c r="A7" s="9"/>
      <c r="B7" s="9"/>
      <c r="C7" s="9" t="s">
        <v>53</v>
      </c>
      <c r="D7" s="9"/>
      <c r="E7" s="9"/>
      <c r="F7" s="9"/>
      <c r="G7" s="9"/>
      <c r="H7" s="9"/>
      <c r="I7" s="9">
        <f>I6</f>
        <v>0</v>
      </c>
      <c r="J7" s="21">
        <f>ROUND(J6+K6,0)</f>
        <v>0</v>
      </c>
      <c r="K7" s="21"/>
    </row>
  </sheetData>
  <mergeCells count="1">
    <mergeCell ref="J7:K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0"/>
  <sheetViews>
    <sheetView zoomScale="79" zoomScaleNormal="79" workbookViewId="0">
      <selection activeCell="F3" sqref="F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79.2" x14ac:dyDescent="0.3">
      <c r="A2" s="3">
        <v>1</v>
      </c>
      <c r="B2" s="2" t="s">
        <v>124</v>
      </c>
      <c r="C2" s="3" t="s">
        <v>125</v>
      </c>
      <c r="D2" s="2">
        <v>25.88</v>
      </c>
      <c r="E2" s="3" t="s">
        <v>46</v>
      </c>
      <c r="F2" s="4">
        <v>0</v>
      </c>
      <c r="G2" s="4">
        <v>0</v>
      </c>
      <c r="H2" s="4"/>
      <c r="I2" s="7">
        <f t="shared" ref="I2:I8" si="0">ROUND(F2*D2,0)</f>
        <v>0</v>
      </c>
      <c r="J2" s="7">
        <f t="shared" ref="J2:J8" si="1">ROUND(G2*D2,0)</f>
        <v>0</v>
      </c>
      <c r="K2" s="7">
        <f t="shared" ref="K2:K8" si="2">ROUND(H2*D2,0)</f>
        <v>0</v>
      </c>
      <c r="L2" s="11"/>
      <c r="M2" s="12" t="s">
        <v>126</v>
      </c>
      <c r="N2" s="3" t="s">
        <v>48</v>
      </c>
      <c r="O2" s="3">
        <v>33</v>
      </c>
      <c r="P2" s="3">
        <v>4.1500000000000004</v>
      </c>
    </row>
    <row r="3" spans="1:16" ht="118.8" x14ac:dyDescent="0.3">
      <c r="A3" s="3">
        <v>2</v>
      </c>
      <c r="B3" s="2" t="s">
        <v>127</v>
      </c>
      <c r="C3" s="3" t="s">
        <v>128</v>
      </c>
      <c r="D3" s="2">
        <v>33.69</v>
      </c>
      <c r="E3" s="3" t="s">
        <v>88</v>
      </c>
      <c r="F3" s="4"/>
      <c r="G3" s="4">
        <v>0</v>
      </c>
      <c r="H3" s="4"/>
      <c r="I3" s="7">
        <f t="shared" si="0"/>
        <v>0</v>
      </c>
      <c r="J3" s="7">
        <f t="shared" si="1"/>
        <v>0</v>
      </c>
      <c r="K3" s="7">
        <f t="shared" si="2"/>
        <v>0</v>
      </c>
      <c r="L3" s="11"/>
      <c r="M3" s="12" t="s">
        <v>129</v>
      </c>
      <c r="N3" s="3" t="s">
        <v>48</v>
      </c>
      <c r="O3" s="3">
        <v>33</v>
      </c>
      <c r="P3" s="3">
        <v>0.35</v>
      </c>
    </row>
    <row r="4" spans="1:16" ht="118.8" x14ac:dyDescent="0.3">
      <c r="A4" s="3">
        <v>3</v>
      </c>
      <c r="B4" s="2" t="s">
        <v>130</v>
      </c>
      <c r="C4" s="3" t="s">
        <v>131</v>
      </c>
      <c r="D4" s="2">
        <v>108.3</v>
      </c>
      <c r="E4" s="3" t="s">
        <v>88</v>
      </c>
      <c r="F4" s="4"/>
      <c r="G4" s="4">
        <v>0</v>
      </c>
      <c r="H4" s="4"/>
      <c r="I4" s="7">
        <f t="shared" si="0"/>
        <v>0</v>
      </c>
      <c r="J4" s="7">
        <f t="shared" si="1"/>
        <v>0</v>
      </c>
      <c r="K4" s="7">
        <f t="shared" si="2"/>
        <v>0</v>
      </c>
      <c r="L4" s="11"/>
      <c r="M4" s="12" t="s">
        <v>132</v>
      </c>
      <c r="N4" s="3" t="s">
        <v>48</v>
      </c>
      <c r="O4" s="3">
        <v>33</v>
      </c>
      <c r="P4" s="3">
        <v>0.47</v>
      </c>
    </row>
    <row r="5" spans="1:16" ht="118.8" x14ac:dyDescent="0.3">
      <c r="A5" s="3">
        <v>4</v>
      </c>
      <c r="B5" s="2" t="s">
        <v>133</v>
      </c>
      <c r="C5" s="3" t="s">
        <v>134</v>
      </c>
      <c r="D5" s="2">
        <v>20.77</v>
      </c>
      <c r="E5" s="3" t="s">
        <v>88</v>
      </c>
      <c r="F5" s="4"/>
      <c r="G5" s="4">
        <v>0</v>
      </c>
      <c r="H5" s="4"/>
      <c r="I5" s="7">
        <f t="shared" si="0"/>
        <v>0</v>
      </c>
      <c r="J5" s="7">
        <f t="shared" si="1"/>
        <v>0</v>
      </c>
      <c r="K5" s="7">
        <f t="shared" si="2"/>
        <v>0</v>
      </c>
      <c r="L5" s="11"/>
      <c r="M5" s="12" t="s">
        <v>135</v>
      </c>
      <c r="N5" s="3" t="s">
        <v>48</v>
      </c>
      <c r="O5" s="3">
        <v>33</v>
      </c>
      <c r="P5" s="3">
        <v>0.34</v>
      </c>
    </row>
    <row r="6" spans="1:16" ht="158.4" x14ac:dyDescent="0.3">
      <c r="A6" s="3">
        <v>5</v>
      </c>
      <c r="B6" s="2" t="s">
        <v>136</v>
      </c>
      <c r="C6" s="3" t="s">
        <v>137</v>
      </c>
      <c r="D6" s="2">
        <v>9.5</v>
      </c>
      <c r="E6" s="3" t="s">
        <v>46</v>
      </c>
      <c r="F6" s="4"/>
      <c r="G6" s="4">
        <v>0</v>
      </c>
      <c r="H6" s="4"/>
      <c r="I6" s="7">
        <f t="shared" si="0"/>
        <v>0</v>
      </c>
      <c r="J6" s="7">
        <f t="shared" si="1"/>
        <v>0</v>
      </c>
      <c r="K6" s="7">
        <f t="shared" si="2"/>
        <v>0</v>
      </c>
      <c r="L6" s="11"/>
      <c r="M6" s="12" t="s">
        <v>138</v>
      </c>
      <c r="N6" s="3" t="s">
        <v>48</v>
      </c>
      <c r="O6" s="3">
        <v>33</v>
      </c>
      <c r="P6" s="3">
        <v>7.95</v>
      </c>
    </row>
    <row r="7" spans="1:16" ht="39.6" x14ac:dyDescent="0.3">
      <c r="A7" s="3">
        <v>6</v>
      </c>
      <c r="B7" s="2" t="s">
        <v>139</v>
      </c>
      <c r="C7" s="3" t="s">
        <v>140</v>
      </c>
      <c r="D7" s="2">
        <v>8.5</v>
      </c>
      <c r="E7" s="3" t="s">
        <v>46</v>
      </c>
      <c r="F7" s="4">
        <v>0</v>
      </c>
      <c r="G7" s="4">
        <v>0</v>
      </c>
      <c r="H7" s="4"/>
      <c r="I7" s="7">
        <f t="shared" si="0"/>
        <v>0</v>
      </c>
      <c r="J7" s="7">
        <f t="shared" si="1"/>
        <v>0</v>
      </c>
      <c r="K7" s="7">
        <f t="shared" si="2"/>
        <v>0</v>
      </c>
      <c r="L7" s="11"/>
      <c r="M7" s="12" t="s">
        <v>141</v>
      </c>
      <c r="N7" s="3" t="s">
        <v>48</v>
      </c>
      <c r="O7" s="3">
        <v>33</v>
      </c>
      <c r="P7" s="3">
        <v>10.4</v>
      </c>
    </row>
    <row r="8" spans="1:16" ht="39.6" x14ac:dyDescent="0.3">
      <c r="A8" s="3">
        <v>7</v>
      </c>
      <c r="B8" s="2" t="s">
        <v>142</v>
      </c>
      <c r="C8" s="3" t="s">
        <v>143</v>
      </c>
      <c r="D8" s="2">
        <v>4.5</v>
      </c>
      <c r="E8" s="3" t="s">
        <v>46</v>
      </c>
      <c r="F8" s="4">
        <v>0</v>
      </c>
      <c r="G8" s="4">
        <v>0</v>
      </c>
      <c r="H8" s="4"/>
      <c r="I8" s="7">
        <f t="shared" si="0"/>
        <v>0</v>
      </c>
      <c r="J8" s="7">
        <f t="shared" si="1"/>
        <v>0</v>
      </c>
      <c r="K8" s="7">
        <f t="shared" si="2"/>
        <v>0</v>
      </c>
      <c r="L8" s="11"/>
      <c r="M8" s="12" t="s">
        <v>144</v>
      </c>
      <c r="N8" s="3" t="s">
        <v>48</v>
      </c>
      <c r="O8" s="3">
        <v>33</v>
      </c>
      <c r="P8" s="3">
        <v>6.9</v>
      </c>
    </row>
    <row r="9" spans="1:16" x14ac:dyDescent="0.3">
      <c r="C9" s="13" t="s">
        <v>52</v>
      </c>
      <c r="I9" s="13">
        <f>ROUND(SUM(I2:I8),0)</f>
        <v>0</v>
      </c>
      <c r="J9" s="13">
        <f>ROUND(SUM(J2:J8),0)</f>
        <v>0</v>
      </c>
      <c r="K9" s="13">
        <f>ROUND(SUM(K2:K8),0)</f>
        <v>0</v>
      </c>
    </row>
    <row r="10" spans="1:16" x14ac:dyDescent="0.3">
      <c r="A10" s="9"/>
      <c r="B10" s="9"/>
      <c r="C10" s="9" t="s">
        <v>53</v>
      </c>
      <c r="D10" s="9"/>
      <c r="E10" s="9"/>
      <c r="F10" s="9"/>
      <c r="G10" s="9"/>
      <c r="H10" s="9"/>
      <c r="I10" s="9">
        <f>I9</f>
        <v>0</v>
      </c>
      <c r="J10" s="21">
        <f>ROUND(J9+K9,0)</f>
        <v>0</v>
      </c>
      <c r="K10" s="21"/>
    </row>
  </sheetData>
  <mergeCells count="1">
    <mergeCell ref="J10:K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zoomScale="80" zoomScaleNormal="80" workbookViewId="0">
      <selection activeCell="H2" sqref="H2:H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39.6" x14ac:dyDescent="0.3">
      <c r="A2" s="3">
        <v>1</v>
      </c>
      <c r="B2" s="2" t="s">
        <v>147</v>
      </c>
      <c r="C2" s="3" t="s">
        <v>148</v>
      </c>
      <c r="D2" s="2">
        <v>52.5</v>
      </c>
      <c r="E2" s="3" t="s">
        <v>149</v>
      </c>
      <c r="F2" s="4"/>
      <c r="G2" s="4">
        <v>0</v>
      </c>
      <c r="H2" s="4"/>
      <c r="I2" s="7">
        <f>ROUND(F2*D2,0)</f>
        <v>0</v>
      </c>
      <c r="J2" s="7">
        <f>ROUND(G2*D2,0)</f>
        <v>0</v>
      </c>
      <c r="K2" s="7">
        <f>ROUND(H2*D2,0)</f>
        <v>0</v>
      </c>
      <c r="L2" s="11"/>
      <c r="M2" s="12"/>
      <c r="N2" s="3" t="s">
        <v>150</v>
      </c>
      <c r="O2" s="3">
        <v>35</v>
      </c>
      <c r="P2" s="3">
        <v>0.46</v>
      </c>
    </row>
    <row r="3" spans="1:16" ht="92.4" x14ac:dyDescent="0.3">
      <c r="A3" s="3">
        <v>2</v>
      </c>
      <c r="B3" s="2" t="s">
        <v>151</v>
      </c>
      <c r="C3" s="3" t="s">
        <v>152</v>
      </c>
      <c r="D3" s="2">
        <v>52.5</v>
      </c>
      <c r="E3" s="3" t="s">
        <v>88</v>
      </c>
      <c r="F3" s="4"/>
      <c r="G3" s="4">
        <v>0</v>
      </c>
      <c r="H3" s="4"/>
      <c r="I3" s="7">
        <f>ROUND(F3*D3,0)</f>
        <v>0</v>
      </c>
      <c r="J3" s="7">
        <f>ROUND(G3*D3,0)</f>
        <v>0</v>
      </c>
      <c r="K3" s="7">
        <f>ROUND(H3*D3,0)</f>
        <v>0</v>
      </c>
      <c r="L3" s="11"/>
      <c r="M3" s="12" t="s">
        <v>153</v>
      </c>
      <c r="N3" s="3" t="s">
        <v>48</v>
      </c>
      <c r="O3" s="3">
        <v>35</v>
      </c>
      <c r="P3" s="3">
        <v>0.18</v>
      </c>
    </row>
    <row r="4" spans="1:16" x14ac:dyDescent="0.3">
      <c r="C4" s="13" t="s">
        <v>52</v>
      </c>
      <c r="I4" s="13">
        <f>ROUND(SUM(I2:I3),0)</f>
        <v>0</v>
      </c>
      <c r="J4" s="13">
        <f>ROUND(SUM(J2:J3),0)</f>
        <v>0</v>
      </c>
      <c r="K4" s="13">
        <f>ROUND(SUM(K2:K3),0)</f>
        <v>0</v>
      </c>
    </row>
    <row r="5" spans="1:16" x14ac:dyDescent="0.3">
      <c r="A5" s="9"/>
      <c r="B5" s="9"/>
      <c r="C5" s="9" t="s">
        <v>53</v>
      </c>
      <c r="D5" s="9"/>
      <c r="E5" s="9"/>
      <c r="F5" s="9"/>
      <c r="G5" s="9"/>
      <c r="H5" s="9"/>
      <c r="I5" s="9">
        <f>I4</f>
        <v>0</v>
      </c>
      <c r="J5" s="21">
        <f>ROUND(J4+K4,0)</f>
        <v>0</v>
      </c>
      <c r="K5" s="21"/>
    </row>
  </sheetData>
  <mergeCells count="1">
    <mergeCell ref="J5:K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0"/>
  <sheetViews>
    <sheetView zoomScale="81" zoomScaleNormal="81" workbookViewId="0">
      <selection activeCell="H2" sqref="H2:H8"/>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105.6" x14ac:dyDescent="0.3">
      <c r="A2" s="3">
        <v>1</v>
      </c>
      <c r="B2" s="2" t="s">
        <v>156</v>
      </c>
      <c r="C2" s="3" t="s">
        <v>157</v>
      </c>
      <c r="D2" s="2">
        <v>507.2</v>
      </c>
      <c r="E2" s="3" t="s">
        <v>88</v>
      </c>
      <c r="F2" s="4"/>
      <c r="G2" s="4">
        <v>0</v>
      </c>
      <c r="H2" s="4"/>
      <c r="I2" s="7">
        <f t="shared" ref="I2:I8" si="0">ROUND(F2*D2,0)</f>
        <v>0</v>
      </c>
      <c r="J2" s="7">
        <f t="shared" ref="J2:J8" si="1">ROUND(G2*D2,0)</f>
        <v>0</v>
      </c>
      <c r="K2" s="7">
        <f t="shared" ref="K2:K8" si="2">ROUND(H2*D2,0)</f>
        <v>0</v>
      </c>
      <c r="L2" s="11" t="s">
        <v>158</v>
      </c>
      <c r="M2" s="12"/>
      <c r="N2" s="3" t="s">
        <v>98</v>
      </c>
      <c r="O2" s="3">
        <v>36</v>
      </c>
      <c r="P2" s="3">
        <v>0.69</v>
      </c>
    </row>
    <row r="3" spans="1:16" ht="52.8" x14ac:dyDescent="0.3">
      <c r="A3" s="3">
        <v>2</v>
      </c>
      <c r="B3" s="2" t="s">
        <v>156</v>
      </c>
      <c r="C3" s="3" t="s">
        <v>159</v>
      </c>
      <c r="D3" s="2">
        <v>507.2</v>
      </c>
      <c r="E3" s="3" t="s">
        <v>88</v>
      </c>
      <c r="F3" s="4"/>
      <c r="G3" s="4">
        <v>0</v>
      </c>
      <c r="H3" s="4"/>
      <c r="I3" s="7">
        <f t="shared" si="0"/>
        <v>0</v>
      </c>
      <c r="J3" s="7">
        <f t="shared" si="1"/>
        <v>0</v>
      </c>
      <c r="K3" s="7">
        <f t="shared" si="2"/>
        <v>0</v>
      </c>
      <c r="L3" s="11" t="s">
        <v>158</v>
      </c>
      <c r="M3" s="12"/>
      <c r="N3" s="3" t="s">
        <v>98</v>
      </c>
      <c r="O3" s="3">
        <v>36</v>
      </c>
      <c r="P3" s="3">
        <v>0.69</v>
      </c>
    </row>
    <row r="4" spans="1:16" ht="39.6" x14ac:dyDescent="0.3">
      <c r="A4" s="3">
        <v>3</v>
      </c>
      <c r="B4" s="2" t="s">
        <v>160</v>
      </c>
      <c r="C4" s="3" t="s">
        <v>161</v>
      </c>
      <c r="D4" s="2">
        <v>1014.2</v>
      </c>
      <c r="E4" s="3" t="s">
        <v>88</v>
      </c>
      <c r="F4" s="4"/>
      <c r="G4" s="4">
        <v>0</v>
      </c>
      <c r="H4" s="4"/>
      <c r="I4" s="7">
        <f t="shared" si="0"/>
        <v>0</v>
      </c>
      <c r="J4" s="7">
        <f t="shared" si="1"/>
        <v>0</v>
      </c>
      <c r="K4" s="7">
        <f t="shared" si="2"/>
        <v>0</v>
      </c>
      <c r="L4" s="11"/>
      <c r="M4" s="12"/>
      <c r="N4" s="3" t="s">
        <v>98</v>
      </c>
      <c r="O4" s="3">
        <v>36</v>
      </c>
      <c r="P4" s="3">
        <v>0.12</v>
      </c>
    </row>
    <row r="5" spans="1:16" ht="39.6" x14ac:dyDescent="0.3">
      <c r="A5" s="3">
        <v>4</v>
      </c>
      <c r="B5" s="2" t="s">
        <v>162</v>
      </c>
      <c r="C5" s="3" t="s">
        <v>163</v>
      </c>
      <c r="D5" s="2">
        <v>507.2</v>
      </c>
      <c r="E5" s="3" t="s">
        <v>88</v>
      </c>
      <c r="F5" s="4">
        <v>0</v>
      </c>
      <c r="G5" s="4">
        <v>0</v>
      </c>
      <c r="H5" s="4"/>
      <c r="I5" s="7">
        <f t="shared" si="0"/>
        <v>0</v>
      </c>
      <c r="J5" s="7">
        <f t="shared" si="1"/>
        <v>0</v>
      </c>
      <c r="K5" s="7">
        <f t="shared" si="2"/>
        <v>0</v>
      </c>
      <c r="L5" s="11" t="s">
        <v>164</v>
      </c>
      <c r="M5" s="12" t="s">
        <v>165</v>
      </c>
      <c r="N5" s="3" t="s">
        <v>48</v>
      </c>
      <c r="O5" s="3">
        <v>36</v>
      </c>
      <c r="P5" s="3">
        <v>0.2</v>
      </c>
    </row>
    <row r="6" spans="1:16" ht="39.6" x14ac:dyDescent="0.3">
      <c r="A6" s="3">
        <v>5</v>
      </c>
      <c r="B6" s="2" t="s">
        <v>166</v>
      </c>
      <c r="C6" s="3" t="s">
        <v>167</v>
      </c>
      <c r="D6" s="2">
        <v>625</v>
      </c>
      <c r="E6" s="3" t="s">
        <v>88</v>
      </c>
      <c r="F6" s="4"/>
      <c r="G6" s="4">
        <v>0</v>
      </c>
      <c r="H6" s="4"/>
      <c r="I6" s="7">
        <f t="shared" si="0"/>
        <v>0</v>
      </c>
      <c r="J6" s="7">
        <f t="shared" si="1"/>
        <v>0</v>
      </c>
      <c r="K6" s="7">
        <f t="shared" si="2"/>
        <v>0</v>
      </c>
      <c r="L6" s="11" t="s">
        <v>168</v>
      </c>
      <c r="M6" s="12" t="s">
        <v>169</v>
      </c>
      <c r="N6" s="3" t="s">
        <v>48</v>
      </c>
      <c r="O6" s="3">
        <v>36</v>
      </c>
      <c r="P6" s="3">
        <v>0.12</v>
      </c>
    </row>
    <row r="7" spans="1:16" ht="92.4" x14ac:dyDescent="0.3">
      <c r="A7" s="3">
        <v>6</v>
      </c>
      <c r="B7" s="2" t="s">
        <v>170</v>
      </c>
      <c r="C7" s="3" t="s">
        <v>171</v>
      </c>
      <c r="D7" s="2">
        <v>625</v>
      </c>
      <c r="E7" s="3" t="s">
        <v>88</v>
      </c>
      <c r="F7" s="4"/>
      <c r="G7" s="4">
        <v>0</v>
      </c>
      <c r="H7" s="4"/>
      <c r="I7" s="7">
        <f t="shared" si="0"/>
        <v>0</v>
      </c>
      <c r="J7" s="7">
        <f t="shared" si="1"/>
        <v>0</v>
      </c>
      <c r="K7" s="7">
        <f t="shared" si="2"/>
        <v>0</v>
      </c>
      <c r="L7" s="11" t="s">
        <v>172</v>
      </c>
      <c r="M7" s="12" t="s">
        <v>173</v>
      </c>
      <c r="N7" s="3" t="s">
        <v>48</v>
      </c>
      <c r="O7" s="3">
        <v>36</v>
      </c>
      <c r="P7" s="3">
        <v>1.02</v>
      </c>
    </row>
    <row r="8" spans="1:16" ht="39.6" x14ac:dyDescent="0.3">
      <c r="A8" s="3">
        <v>7</v>
      </c>
      <c r="B8" s="2" t="s">
        <v>174</v>
      </c>
      <c r="C8" s="3" t="s">
        <v>175</v>
      </c>
      <c r="D8" s="2">
        <v>144</v>
      </c>
      <c r="E8" s="3" t="s">
        <v>67</v>
      </c>
      <c r="F8" s="4"/>
      <c r="G8" s="4">
        <v>0</v>
      </c>
      <c r="H8" s="4"/>
      <c r="I8" s="7">
        <f t="shared" si="0"/>
        <v>0</v>
      </c>
      <c r="J8" s="7">
        <f t="shared" si="1"/>
        <v>0</v>
      </c>
      <c r="K8" s="7">
        <f t="shared" si="2"/>
        <v>0</v>
      </c>
      <c r="L8" s="11" t="s">
        <v>176</v>
      </c>
      <c r="M8" s="12" t="s">
        <v>177</v>
      </c>
      <c r="N8" s="3" t="s">
        <v>48</v>
      </c>
      <c r="O8" s="3">
        <v>36</v>
      </c>
      <c r="P8" s="3">
        <v>2.82</v>
      </c>
    </row>
    <row r="9" spans="1:16" x14ac:dyDescent="0.3">
      <c r="C9" s="13" t="s">
        <v>52</v>
      </c>
      <c r="I9" s="13">
        <f>ROUND(SUM(I2:I8),0)</f>
        <v>0</v>
      </c>
      <c r="J9" s="13">
        <f>ROUND(SUM(J2:J8),0)</f>
        <v>0</v>
      </c>
      <c r="K9" s="13">
        <f>ROUND(SUM(K2:K8),0)</f>
        <v>0</v>
      </c>
    </row>
    <row r="10" spans="1:16" x14ac:dyDescent="0.3">
      <c r="A10" s="9"/>
      <c r="B10" s="9"/>
      <c r="C10" s="9" t="s">
        <v>53</v>
      </c>
      <c r="D10" s="9"/>
      <c r="E10" s="9"/>
      <c r="F10" s="9"/>
      <c r="G10" s="9"/>
      <c r="H10" s="9"/>
      <c r="I10" s="9">
        <f>I9</f>
        <v>0</v>
      </c>
      <c r="J10" s="21">
        <f>ROUND(J9+K9,0)</f>
        <v>0</v>
      </c>
      <c r="K10" s="21"/>
    </row>
  </sheetData>
  <mergeCells count="1">
    <mergeCell ref="J10:K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4"/>
  <sheetViews>
    <sheetView topLeftCell="C1" workbookViewId="0">
      <selection activeCell="H2" sqref="H2"/>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39.6" x14ac:dyDescent="0.3">
      <c r="A2" s="3">
        <v>1</v>
      </c>
      <c r="B2" s="2" t="s">
        <v>180</v>
      </c>
      <c r="C2" s="3" t="s">
        <v>181</v>
      </c>
      <c r="D2" s="2">
        <v>27.04</v>
      </c>
      <c r="E2" s="3" t="s">
        <v>46</v>
      </c>
      <c r="F2" s="4">
        <v>0</v>
      </c>
      <c r="G2" s="4">
        <v>0</v>
      </c>
      <c r="H2" s="4"/>
      <c r="I2" s="7">
        <f>ROUND(F2*D2,0)</f>
        <v>0</v>
      </c>
      <c r="J2" s="7">
        <f>ROUND(G2*D2,0)</f>
        <v>0</v>
      </c>
      <c r="K2" s="7">
        <f>ROUND(H2*D2,0)</f>
        <v>0</v>
      </c>
      <c r="L2" s="11"/>
      <c r="M2" s="12" t="s">
        <v>182</v>
      </c>
      <c r="N2" s="3" t="s">
        <v>48</v>
      </c>
      <c r="O2" s="3">
        <v>37</v>
      </c>
      <c r="P2" s="3">
        <v>10.76</v>
      </c>
    </row>
    <row r="3" spans="1:16" x14ac:dyDescent="0.3">
      <c r="C3" s="13" t="s">
        <v>52</v>
      </c>
      <c r="I3" s="13">
        <f>ROUND(SUM(I2:I2),0)</f>
        <v>0</v>
      </c>
      <c r="J3" s="13">
        <f>ROUND(SUM(J2:J2),0)</f>
        <v>0</v>
      </c>
      <c r="K3" s="13">
        <f>ROUND(SUM(K2:K2),0)</f>
        <v>0</v>
      </c>
    </row>
    <row r="4" spans="1:16" x14ac:dyDescent="0.3">
      <c r="A4" s="9"/>
      <c r="B4" s="9"/>
      <c r="C4" s="9" t="s">
        <v>53</v>
      </c>
      <c r="D4" s="9"/>
      <c r="E4" s="9"/>
      <c r="F4" s="9"/>
      <c r="G4" s="9"/>
      <c r="H4" s="9"/>
      <c r="I4" s="9">
        <f>I3</f>
        <v>0</v>
      </c>
      <c r="J4" s="21">
        <f>ROUND(J3+K3,0)</f>
        <v>0</v>
      </c>
      <c r="K4" s="21"/>
    </row>
  </sheetData>
  <mergeCells count="1">
    <mergeCell ref="J4:K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
  <sheetViews>
    <sheetView topLeftCell="C1" workbookViewId="0">
      <selection activeCell="F2" sqref="F2"/>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66" x14ac:dyDescent="0.3">
      <c r="A2" s="3">
        <v>1</v>
      </c>
      <c r="B2" s="2" t="s">
        <v>185</v>
      </c>
      <c r="C2" s="3" t="s">
        <v>186</v>
      </c>
      <c r="D2" s="2">
        <v>2.5</v>
      </c>
      <c r="E2" s="3" t="s">
        <v>67</v>
      </c>
      <c r="F2" s="4"/>
      <c r="G2" s="4">
        <v>0</v>
      </c>
      <c r="H2" s="4"/>
      <c r="I2" s="7">
        <f>ROUND(F2*D2,0)</f>
        <v>0</v>
      </c>
      <c r="J2" s="7">
        <f>ROUND(G2*D2,0)</f>
        <v>0</v>
      </c>
      <c r="K2" s="7">
        <f>ROUND(H2*D2,0)</f>
        <v>0</v>
      </c>
      <c r="L2" s="11"/>
      <c r="M2" s="12" t="s">
        <v>187</v>
      </c>
      <c r="N2" s="3" t="s">
        <v>48</v>
      </c>
      <c r="O2" s="3">
        <v>41</v>
      </c>
      <c r="P2" s="3">
        <v>0.85</v>
      </c>
    </row>
    <row r="3" spans="1:16" x14ac:dyDescent="0.3">
      <c r="C3" s="13" t="s">
        <v>52</v>
      </c>
      <c r="I3" s="13">
        <f>ROUND(SUM(I2:I2),0)</f>
        <v>0</v>
      </c>
      <c r="J3" s="13">
        <f>ROUND(SUM(J2:J2),0)</f>
        <v>0</v>
      </c>
      <c r="K3" s="13">
        <f>ROUND(SUM(K2:K2),0)</f>
        <v>0</v>
      </c>
    </row>
    <row r="4" spans="1:16" x14ac:dyDescent="0.3">
      <c r="A4" s="9"/>
      <c r="B4" s="9"/>
      <c r="C4" s="9" t="s">
        <v>53</v>
      </c>
      <c r="D4" s="9"/>
      <c r="E4" s="9"/>
      <c r="F4" s="9"/>
      <c r="G4" s="9"/>
      <c r="H4" s="9"/>
      <c r="I4" s="9">
        <f>I3</f>
        <v>0</v>
      </c>
      <c r="J4" s="21">
        <f>ROUND(J3+K3,0)</f>
        <v>0</v>
      </c>
      <c r="K4" s="21"/>
    </row>
  </sheetData>
  <mergeCells count="1">
    <mergeCell ref="J4:K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
  <sheetViews>
    <sheetView zoomScale="86" zoomScaleNormal="86" workbookViewId="0">
      <selection activeCell="F3" sqref="F3:F7"/>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39.6" x14ac:dyDescent="0.3">
      <c r="A2" s="3">
        <v>1</v>
      </c>
      <c r="B2" s="2" t="s">
        <v>190</v>
      </c>
      <c r="C2" s="3" t="s">
        <v>191</v>
      </c>
      <c r="D2" s="2">
        <v>963.5</v>
      </c>
      <c r="E2" s="3" t="s">
        <v>88</v>
      </c>
      <c r="F2" s="4">
        <v>0</v>
      </c>
      <c r="G2" s="4">
        <v>0</v>
      </c>
      <c r="H2" s="4"/>
      <c r="I2" s="7">
        <f t="shared" ref="I2:I7" si="0">ROUND(F2*D2,0)</f>
        <v>0</v>
      </c>
      <c r="J2" s="7">
        <f t="shared" ref="J2:J7" si="1">ROUND(G2*D2,0)</f>
        <v>0</v>
      </c>
      <c r="K2" s="7">
        <f t="shared" ref="K2:K7" si="2">ROUND(H2*D2,0)</f>
        <v>0</v>
      </c>
      <c r="L2" s="11"/>
      <c r="M2" s="12" t="s">
        <v>192</v>
      </c>
      <c r="N2" s="3" t="s">
        <v>48</v>
      </c>
      <c r="O2" s="3">
        <v>42</v>
      </c>
      <c r="P2" s="3">
        <v>0.44</v>
      </c>
    </row>
    <row r="3" spans="1:16" ht="118.8" x14ac:dyDescent="0.3">
      <c r="A3" s="3">
        <v>2</v>
      </c>
      <c r="B3" s="2" t="s">
        <v>193</v>
      </c>
      <c r="C3" s="3" t="s">
        <v>194</v>
      </c>
      <c r="D3" s="2">
        <v>963.5</v>
      </c>
      <c r="E3" s="3" t="s">
        <v>88</v>
      </c>
      <c r="F3" s="4"/>
      <c r="G3" s="4">
        <v>0</v>
      </c>
      <c r="H3" s="4"/>
      <c r="I3" s="7">
        <f t="shared" si="0"/>
        <v>0</v>
      </c>
      <c r="J3" s="7">
        <f t="shared" si="1"/>
        <v>0</v>
      </c>
      <c r="K3" s="7">
        <f t="shared" si="2"/>
        <v>0</v>
      </c>
      <c r="L3" s="11"/>
      <c r="M3" s="12" t="s">
        <v>195</v>
      </c>
      <c r="N3" s="3" t="s">
        <v>48</v>
      </c>
      <c r="O3" s="3">
        <v>42</v>
      </c>
      <c r="P3" s="3">
        <v>0.12</v>
      </c>
    </row>
    <row r="4" spans="1:16" ht="132" x14ac:dyDescent="0.3">
      <c r="A4" s="3">
        <v>3</v>
      </c>
      <c r="B4" s="2" t="s">
        <v>196</v>
      </c>
      <c r="C4" s="3" t="s">
        <v>197</v>
      </c>
      <c r="D4" s="2">
        <v>963.5</v>
      </c>
      <c r="E4" s="3" t="s">
        <v>88</v>
      </c>
      <c r="F4" s="4"/>
      <c r="G4" s="4">
        <v>0</v>
      </c>
      <c r="H4" s="4"/>
      <c r="I4" s="7">
        <f t="shared" si="0"/>
        <v>0</v>
      </c>
      <c r="J4" s="7">
        <f t="shared" si="1"/>
        <v>0</v>
      </c>
      <c r="K4" s="7">
        <f t="shared" si="2"/>
        <v>0</v>
      </c>
      <c r="L4" s="11"/>
      <c r="M4" s="12"/>
      <c r="N4" s="3" t="s">
        <v>98</v>
      </c>
      <c r="O4" s="3">
        <v>42</v>
      </c>
      <c r="P4" s="3">
        <v>0.36</v>
      </c>
    </row>
    <row r="5" spans="1:16" ht="211.2" x14ac:dyDescent="0.3">
      <c r="A5" s="3">
        <v>4</v>
      </c>
      <c r="B5" s="2" t="s">
        <v>198</v>
      </c>
      <c r="C5" s="3" t="s">
        <v>199</v>
      </c>
      <c r="D5" s="2">
        <v>963.08</v>
      </c>
      <c r="E5" s="3" t="s">
        <v>88</v>
      </c>
      <c r="F5" s="4"/>
      <c r="G5" s="4">
        <v>0</v>
      </c>
      <c r="H5" s="4"/>
      <c r="I5" s="7">
        <f t="shared" si="0"/>
        <v>0</v>
      </c>
      <c r="J5" s="7">
        <f t="shared" si="1"/>
        <v>0</v>
      </c>
      <c r="K5" s="7">
        <f t="shared" si="2"/>
        <v>0</v>
      </c>
      <c r="L5" s="11"/>
      <c r="M5" s="12" t="s">
        <v>200</v>
      </c>
      <c r="N5" s="3" t="s">
        <v>48</v>
      </c>
      <c r="O5" s="3">
        <v>42</v>
      </c>
      <c r="P5" s="3">
        <v>1.4</v>
      </c>
    </row>
    <row r="6" spans="1:16" ht="118.8" x14ac:dyDescent="0.3">
      <c r="A6" s="3">
        <v>5</v>
      </c>
      <c r="B6" s="2" t="s">
        <v>201</v>
      </c>
      <c r="C6" s="3" t="s">
        <v>202</v>
      </c>
      <c r="D6" s="2">
        <v>1014.1</v>
      </c>
      <c r="E6" s="3" t="s">
        <v>67</v>
      </c>
      <c r="F6" s="4"/>
      <c r="G6" s="4">
        <v>0</v>
      </c>
      <c r="H6" s="4"/>
      <c r="I6" s="7">
        <f t="shared" si="0"/>
        <v>0</v>
      </c>
      <c r="J6" s="7">
        <f t="shared" si="1"/>
        <v>0</v>
      </c>
      <c r="K6" s="7">
        <f t="shared" si="2"/>
        <v>0</v>
      </c>
      <c r="L6" s="11"/>
      <c r="M6" s="12" t="s">
        <v>203</v>
      </c>
      <c r="N6" s="3" t="s">
        <v>48</v>
      </c>
      <c r="O6" s="3">
        <v>42</v>
      </c>
      <c r="P6" s="3">
        <v>0.28000000000000003</v>
      </c>
    </row>
    <row r="7" spans="1:16" ht="158.4" x14ac:dyDescent="0.3">
      <c r="A7" s="3">
        <v>6</v>
      </c>
      <c r="B7" s="2" t="s">
        <v>204</v>
      </c>
      <c r="C7" s="3" t="s">
        <v>205</v>
      </c>
      <c r="D7" s="2">
        <v>250</v>
      </c>
      <c r="E7" s="3" t="s">
        <v>88</v>
      </c>
      <c r="F7" s="4"/>
      <c r="G7" s="4">
        <v>0</v>
      </c>
      <c r="H7" s="4"/>
      <c r="I7" s="7">
        <f t="shared" si="0"/>
        <v>0</v>
      </c>
      <c r="J7" s="7">
        <f t="shared" si="1"/>
        <v>0</v>
      </c>
      <c r="K7" s="7">
        <f t="shared" si="2"/>
        <v>0</v>
      </c>
      <c r="L7" s="11"/>
      <c r="M7" s="12" t="s">
        <v>206</v>
      </c>
      <c r="N7" s="3" t="s">
        <v>48</v>
      </c>
      <c r="O7" s="3">
        <v>42</v>
      </c>
      <c r="P7" s="3">
        <v>1.26</v>
      </c>
    </row>
    <row r="8" spans="1:16" x14ac:dyDescent="0.3">
      <c r="C8" s="13" t="s">
        <v>52</v>
      </c>
      <c r="I8" s="13">
        <f>ROUND(SUM(I2:I7),0)</f>
        <v>0</v>
      </c>
      <c r="J8" s="13">
        <f>ROUND(SUM(J2:J7),0)</f>
        <v>0</v>
      </c>
      <c r="K8" s="13">
        <f>ROUND(SUM(K2:K7),0)</f>
        <v>0</v>
      </c>
    </row>
    <row r="9" spans="1:16" x14ac:dyDescent="0.3">
      <c r="A9" s="9"/>
      <c r="B9" s="9"/>
      <c r="C9" s="9" t="s">
        <v>53</v>
      </c>
      <c r="D9" s="9"/>
      <c r="E9" s="9"/>
      <c r="F9" s="9"/>
      <c r="G9" s="9"/>
      <c r="H9" s="9"/>
      <c r="I9" s="9">
        <f>I8</f>
        <v>0</v>
      </c>
      <c r="J9" s="21">
        <f>ROUND(J8+K8,0)</f>
        <v>0</v>
      </c>
      <c r="K9" s="21"/>
    </row>
  </sheetData>
  <mergeCells count="1">
    <mergeCell ref="J9:K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1"/>
  <sheetViews>
    <sheetView topLeftCell="B6" zoomScale="83" zoomScaleNormal="83" workbookViewId="0">
      <selection activeCell="F9" sqref="F2:F9"/>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79.2" x14ac:dyDescent="0.3">
      <c r="A2" s="3">
        <v>1</v>
      </c>
      <c r="B2" s="2" t="s">
        <v>209</v>
      </c>
      <c r="C2" s="3" t="s">
        <v>210</v>
      </c>
      <c r="D2" s="2">
        <v>152.5</v>
      </c>
      <c r="E2" s="3" t="s">
        <v>67</v>
      </c>
      <c r="F2" s="4"/>
      <c r="G2" s="4">
        <v>0</v>
      </c>
      <c r="H2" s="4"/>
      <c r="I2" s="7">
        <f t="shared" ref="I2:I9" si="0">ROUND(F2*D2,0)</f>
        <v>0</v>
      </c>
      <c r="J2" s="7">
        <f t="shared" ref="J2:J9" si="1">ROUND(G2*D2,0)</f>
        <v>0</v>
      </c>
      <c r="K2" s="7">
        <f t="shared" ref="K2:K9" si="2">ROUND(H2*D2,0)</f>
        <v>0</v>
      </c>
      <c r="L2" s="11"/>
      <c r="M2" s="12" t="s">
        <v>211</v>
      </c>
      <c r="N2" s="3" t="s">
        <v>48</v>
      </c>
      <c r="O2" s="3">
        <v>43</v>
      </c>
      <c r="P2" s="3">
        <v>1.03</v>
      </c>
    </row>
    <row r="3" spans="1:16" ht="79.2" x14ac:dyDescent="0.3">
      <c r="A3" s="3">
        <v>2</v>
      </c>
      <c r="B3" s="2" t="s">
        <v>212</v>
      </c>
      <c r="C3" s="3" t="s">
        <v>213</v>
      </c>
      <c r="D3" s="2">
        <v>5</v>
      </c>
      <c r="E3" s="3" t="s">
        <v>51</v>
      </c>
      <c r="F3" s="4"/>
      <c r="G3" s="4">
        <v>0</v>
      </c>
      <c r="H3" s="4"/>
      <c r="I3" s="7">
        <f t="shared" si="0"/>
        <v>0</v>
      </c>
      <c r="J3" s="7">
        <f t="shared" si="1"/>
        <v>0</v>
      </c>
      <c r="K3" s="7">
        <f t="shared" si="2"/>
        <v>0</v>
      </c>
      <c r="L3" s="11"/>
      <c r="M3" s="12" t="s">
        <v>214</v>
      </c>
      <c r="N3" s="3" t="s">
        <v>48</v>
      </c>
      <c r="O3" s="3">
        <v>43</v>
      </c>
      <c r="P3" s="3">
        <v>0.13</v>
      </c>
    </row>
    <row r="4" spans="1:16" ht="92.4" x14ac:dyDescent="0.3">
      <c r="A4" s="3">
        <v>3</v>
      </c>
      <c r="B4" s="2" t="s">
        <v>215</v>
      </c>
      <c r="C4" s="3" t="s">
        <v>216</v>
      </c>
      <c r="D4" s="2">
        <v>6</v>
      </c>
      <c r="E4" s="3" t="s">
        <v>51</v>
      </c>
      <c r="F4" s="4"/>
      <c r="G4" s="4">
        <v>0</v>
      </c>
      <c r="H4" s="4"/>
      <c r="I4" s="7">
        <f t="shared" si="0"/>
        <v>0</v>
      </c>
      <c r="J4" s="7">
        <f t="shared" si="1"/>
        <v>0</v>
      </c>
      <c r="K4" s="7">
        <f t="shared" si="2"/>
        <v>0</v>
      </c>
      <c r="L4" s="11"/>
      <c r="M4" s="12" t="s">
        <v>217</v>
      </c>
      <c r="N4" s="3" t="s">
        <v>48</v>
      </c>
      <c r="O4" s="3">
        <v>43</v>
      </c>
      <c r="P4" s="3">
        <v>0.13</v>
      </c>
    </row>
    <row r="5" spans="1:16" ht="52.8" x14ac:dyDescent="0.3">
      <c r="A5" s="3">
        <v>4</v>
      </c>
      <c r="B5" s="2" t="s">
        <v>218</v>
      </c>
      <c r="C5" s="3" t="s">
        <v>219</v>
      </c>
      <c r="D5" s="2">
        <v>50</v>
      </c>
      <c r="E5" s="3" t="s">
        <v>67</v>
      </c>
      <c r="F5" s="4"/>
      <c r="G5" s="4">
        <v>0</v>
      </c>
      <c r="H5" s="4"/>
      <c r="I5" s="7">
        <f t="shared" si="0"/>
        <v>0</v>
      </c>
      <c r="J5" s="7">
        <f t="shared" si="1"/>
        <v>0</v>
      </c>
      <c r="K5" s="7">
        <f t="shared" si="2"/>
        <v>0</v>
      </c>
      <c r="L5" s="11"/>
      <c r="M5" s="12" t="s">
        <v>220</v>
      </c>
      <c r="N5" s="3" t="s">
        <v>48</v>
      </c>
      <c r="O5" s="3">
        <v>43</v>
      </c>
      <c r="P5" s="3">
        <v>1.22</v>
      </c>
    </row>
    <row r="6" spans="1:16" ht="92.4" x14ac:dyDescent="0.3">
      <c r="A6" s="3">
        <v>5</v>
      </c>
      <c r="B6" s="2" t="s">
        <v>221</v>
      </c>
      <c r="C6" s="3" t="s">
        <v>222</v>
      </c>
      <c r="D6" s="2">
        <v>110</v>
      </c>
      <c r="E6" s="3" t="s">
        <v>51</v>
      </c>
      <c r="F6" s="4"/>
      <c r="G6" s="4">
        <v>0</v>
      </c>
      <c r="H6" s="4"/>
      <c r="I6" s="7">
        <f t="shared" si="0"/>
        <v>0</v>
      </c>
      <c r="J6" s="7">
        <f t="shared" si="1"/>
        <v>0</v>
      </c>
      <c r="K6" s="7">
        <f t="shared" si="2"/>
        <v>0</v>
      </c>
      <c r="L6" s="11"/>
      <c r="M6" s="12" t="s">
        <v>223</v>
      </c>
      <c r="N6" s="3" t="s">
        <v>48</v>
      </c>
      <c r="O6" s="3">
        <v>43</v>
      </c>
      <c r="P6" s="3">
        <v>0.78</v>
      </c>
    </row>
    <row r="7" spans="1:16" ht="79.2" x14ac:dyDescent="0.3">
      <c r="A7" s="3">
        <v>6</v>
      </c>
      <c r="B7" s="2" t="s">
        <v>224</v>
      </c>
      <c r="C7" s="3" t="s">
        <v>225</v>
      </c>
      <c r="D7" s="2">
        <v>152.5</v>
      </c>
      <c r="E7" s="3" t="s">
        <v>67</v>
      </c>
      <c r="F7" s="4"/>
      <c r="G7" s="4">
        <v>0</v>
      </c>
      <c r="H7" s="4"/>
      <c r="I7" s="7">
        <f t="shared" si="0"/>
        <v>0</v>
      </c>
      <c r="J7" s="7">
        <f t="shared" si="1"/>
        <v>0</v>
      </c>
      <c r="K7" s="7">
        <f t="shared" si="2"/>
        <v>0</v>
      </c>
      <c r="L7" s="11"/>
      <c r="M7" s="12" t="s">
        <v>226</v>
      </c>
      <c r="N7" s="3" t="s">
        <v>48</v>
      </c>
      <c r="O7" s="3">
        <v>43</v>
      </c>
      <c r="P7" s="3">
        <v>0.32</v>
      </c>
    </row>
    <row r="8" spans="1:16" ht="79.2" x14ac:dyDescent="0.3">
      <c r="A8" s="3">
        <v>7</v>
      </c>
      <c r="B8" s="2" t="s">
        <v>227</v>
      </c>
      <c r="C8" s="3" t="s">
        <v>228</v>
      </c>
      <c r="D8" s="2">
        <v>46</v>
      </c>
      <c r="E8" s="3" t="s">
        <v>67</v>
      </c>
      <c r="F8" s="4"/>
      <c r="G8" s="4">
        <v>0</v>
      </c>
      <c r="H8" s="4"/>
      <c r="I8" s="7">
        <f t="shared" si="0"/>
        <v>0</v>
      </c>
      <c r="J8" s="7">
        <f t="shared" si="1"/>
        <v>0</v>
      </c>
      <c r="K8" s="7">
        <f t="shared" si="2"/>
        <v>0</v>
      </c>
      <c r="L8" s="11"/>
      <c r="M8" s="12" t="s">
        <v>229</v>
      </c>
      <c r="N8" s="3" t="s">
        <v>48</v>
      </c>
      <c r="O8" s="3">
        <v>43</v>
      </c>
      <c r="P8" s="3">
        <v>0.49</v>
      </c>
    </row>
    <row r="9" spans="1:16" ht="79.2" x14ac:dyDescent="0.3">
      <c r="A9" s="3">
        <v>8</v>
      </c>
      <c r="B9" s="2" t="s">
        <v>230</v>
      </c>
      <c r="C9" s="3" t="s">
        <v>231</v>
      </c>
      <c r="D9" s="2">
        <v>1</v>
      </c>
      <c r="E9" s="3" t="s">
        <v>67</v>
      </c>
      <c r="F9" s="4"/>
      <c r="G9" s="4">
        <v>0</v>
      </c>
      <c r="H9" s="4"/>
      <c r="I9" s="7">
        <f t="shared" si="0"/>
        <v>0</v>
      </c>
      <c r="J9" s="7">
        <f t="shared" si="1"/>
        <v>0</v>
      </c>
      <c r="K9" s="7">
        <f t="shared" si="2"/>
        <v>0</v>
      </c>
      <c r="L9" s="11"/>
      <c r="M9" s="12" t="s">
        <v>232</v>
      </c>
      <c r="N9" s="3" t="s">
        <v>48</v>
      </c>
      <c r="O9" s="3">
        <v>43</v>
      </c>
      <c r="P9" s="3">
        <v>0.52</v>
      </c>
    </row>
    <row r="10" spans="1:16" x14ac:dyDescent="0.3">
      <c r="C10" s="13" t="s">
        <v>52</v>
      </c>
      <c r="I10" s="13">
        <f>ROUND(SUM(I2:I9),0)</f>
        <v>0</v>
      </c>
      <c r="J10" s="13">
        <f>ROUND(SUM(J2:J9),0)</f>
        <v>0</v>
      </c>
      <c r="K10" s="13">
        <f>ROUND(SUM(K2:K9),0)</f>
        <v>0</v>
      </c>
    </row>
    <row r="11" spans="1:16" x14ac:dyDescent="0.3">
      <c r="A11" s="9"/>
      <c r="B11" s="9"/>
      <c r="C11" s="9" t="s">
        <v>53</v>
      </c>
      <c r="D11" s="9"/>
      <c r="E11" s="9"/>
      <c r="F11" s="9"/>
      <c r="G11" s="9"/>
      <c r="H11" s="9"/>
      <c r="I11" s="9">
        <f>I10</f>
        <v>0</v>
      </c>
      <c r="J11" s="21">
        <f>ROUND(J10+K10,0)</f>
        <v>0</v>
      </c>
      <c r="K11" s="21"/>
    </row>
  </sheetData>
  <mergeCells count="1">
    <mergeCell ref="J11:K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23"/>
  <sheetViews>
    <sheetView topLeftCell="B1" zoomScale="83" zoomScaleNormal="83" workbookViewId="0">
      <selection activeCell="F5" sqref="F5:F21"/>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39.6" x14ac:dyDescent="0.3">
      <c r="A2" s="3">
        <v>1</v>
      </c>
      <c r="B2" s="2" t="s">
        <v>235</v>
      </c>
      <c r="C2" s="3" t="s">
        <v>236</v>
      </c>
      <c r="D2" s="2">
        <v>125.8</v>
      </c>
      <c r="E2" s="3" t="s">
        <v>88</v>
      </c>
      <c r="F2" s="4">
        <v>0</v>
      </c>
      <c r="G2" s="4">
        <v>0</v>
      </c>
      <c r="H2" s="4"/>
      <c r="I2" s="7">
        <f t="shared" ref="I2:I21" si="0">ROUND(F2*D2,0)</f>
        <v>0</v>
      </c>
      <c r="J2" s="7">
        <f t="shared" ref="J2:J21" si="1">ROUND(G2*D2,0)</f>
        <v>0</v>
      </c>
      <c r="K2" s="7">
        <f t="shared" ref="K2:K21" si="2">ROUND(H2*D2,0)</f>
        <v>0</v>
      </c>
      <c r="L2" s="11" t="s">
        <v>237</v>
      </c>
      <c r="M2" s="12" t="s">
        <v>238</v>
      </c>
      <c r="N2" s="3" t="s">
        <v>48</v>
      </c>
      <c r="O2" s="3">
        <v>44</v>
      </c>
      <c r="P2" s="3">
        <v>0.55000000000000004</v>
      </c>
    </row>
    <row r="3" spans="1:16" ht="39.6" x14ac:dyDescent="0.3">
      <c r="A3" s="3">
        <v>2</v>
      </c>
      <c r="B3" s="2" t="s">
        <v>235</v>
      </c>
      <c r="C3" s="3" t="s">
        <v>236</v>
      </c>
      <c r="D3" s="2">
        <v>130</v>
      </c>
      <c r="E3" s="3" t="s">
        <v>88</v>
      </c>
      <c r="F3" s="4">
        <v>0</v>
      </c>
      <c r="G3" s="4">
        <v>0</v>
      </c>
      <c r="H3" s="4"/>
      <c r="I3" s="7">
        <f t="shared" si="0"/>
        <v>0</v>
      </c>
      <c r="J3" s="7">
        <f t="shared" si="1"/>
        <v>0</v>
      </c>
      <c r="K3" s="7">
        <f t="shared" si="2"/>
        <v>0</v>
      </c>
      <c r="L3" s="11" t="s">
        <v>239</v>
      </c>
      <c r="M3" s="12" t="s">
        <v>238</v>
      </c>
      <c r="N3" s="3" t="s">
        <v>48</v>
      </c>
      <c r="O3" s="3">
        <v>44</v>
      </c>
      <c r="P3" s="3">
        <v>0.55000000000000004</v>
      </c>
    </row>
    <row r="4" spans="1:16" ht="39.6" x14ac:dyDescent="0.3">
      <c r="A4" s="3">
        <v>3</v>
      </c>
      <c r="B4" s="2" t="s">
        <v>240</v>
      </c>
      <c r="C4" s="3" t="s">
        <v>241</v>
      </c>
      <c r="D4" s="2">
        <v>28.2</v>
      </c>
      <c r="E4" s="3" t="s">
        <v>88</v>
      </c>
      <c r="F4" s="4">
        <v>0</v>
      </c>
      <c r="G4" s="4">
        <v>0</v>
      </c>
      <c r="H4" s="4"/>
      <c r="I4" s="7">
        <f t="shared" si="0"/>
        <v>0</v>
      </c>
      <c r="J4" s="7">
        <f t="shared" si="1"/>
        <v>0</v>
      </c>
      <c r="K4" s="7">
        <f t="shared" si="2"/>
        <v>0</v>
      </c>
      <c r="L4" s="11"/>
      <c r="M4" s="12" t="s">
        <v>242</v>
      </c>
      <c r="N4" s="3" t="s">
        <v>48</v>
      </c>
      <c r="O4" s="3">
        <v>44</v>
      </c>
      <c r="P4" s="3">
        <v>0.3</v>
      </c>
    </row>
    <row r="5" spans="1:16" ht="118.8" x14ac:dyDescent="0.3">
      <c r="A5" s="3">
        <v>4</v>
      </c>
      <c r="B5" s="2" t="s">
        <v>243</v>
      </c>
      <c r="C5" s="3" t="s">
        <v>244</v>
      </c>
      <c r="D5" s="2">
        <v>14</v>
      </c>
      <c r="E5" s="3" t="s">
        <v>51</v>
      </c>
      <c r="F5" s="4"/>
      <c r="G5" s="4">
        <v>0</v>
      </c>
      <c r="H5" s="4"/>
      <c r="I5" s="7">
        <f t="shared" si="0"/>
        <v>0</v>
      </c>
      <c r="J5" s="7">
        <f t="shared" si="1"/>
        <v>0</v>
      </c>
      <c r="K5" s="7">
        <f t="shared" si="2"/>
        <v>0</v>
      </c>
      <c r="L5" s="11"/>
      <c r="M5" s="12"/>
      <c r="N5" s="3" t="s">
        <v>98</v>
      </c>
      <c r="O5" s="3">
        <v>44</v>
      </c>
      <c r="P5" s="3">
        <v>1.22</v>
      </c>
    </row>
    <row r="6" spans="1:16" ht="118.8" x14ac:dyDescent="0.3">
      <c r="A6" s="3">
        <v>5</v>
      </c>
      <c r="B6" s="2" t="s">
        <v>245</v>
      </c>
      <c r="C6" s="3" t="s">
        <v>246</v>
      </c>
      <c r="D6" s="2">
        <v>14</v>
      </c>
      <c r="E6" s="3" t="s">
        <v>51</v>
      </c>
      <c r="F6" s="4"/>
      <c r="G6" s="4">
        <v>0</v>
      </c>
      <c r="H6" s="4"/>
      <c r="I6" s="7">
        <f t="shared" si="0"/>
        <v>0</v>
      </c>
      <c r="J6" s="7">
        <f t="shared" si="1"/>
        <v>0</v>
      </c>
      <c r="K6" s="7">
        <f t="shared" si="2"/>
        <v>0</v>
      </c>
      <c r="L6" s="11"/>
      <c r="M6" s="12"/>
      <c r="N6" s="3" t="s">
        <v>98</v>
      </c>
      <c r="O6" s="3">
        <v>44</v>
      </c>
      <c r="P6" s="3">
        <v>1.66</v>
      </c>
    </row>
    <row r="7" spans="1:16" ht="118.8" x14ac:dyDescent="0.3">
      <c r="A7" s="3">
        <v>6</v>
      </c>
      <c r="B7" s="2" t="s">
        <v>247</v>
      </c>
      <c r="C7" s="3" t="s">
        <v>248</v>
      </c>
      <c r="D7" s="2">
        <v>1</v>
      </c>
      <c r="E7" s="3" t="s">
        <v>51</v>
      </c>
      <c r="F7" s="4"/>
      <c r="G7" s="4">
        <v>0</v>
      </c>
      <c r="H7" s="4"/>
      <c r="I7" s="7">
        <f t="shared" si="0"/>
        <v>0</v>
      </c>
      <c r="J7" s="7">
        <f t="shared" si="1"/>
        <v>0</v>
      </c>
      <c r="K7" s="7">
        <f t="shared" si="2"/>
        <v>0</v>
      </c>
      <c r="L7" s="11"/>
      <c r="M7" s="12"/>
      <c r="N7" s="3" t="s">
        <v>98</v>
      </c>
      <c r="O7" s="3">
        <v>44</v>
      </c>
      <c r="P7" s="3">
        <v>1.66</v>
      </c>
    </row>
    <row r="8" spans="1:16" ht="105.6" x14ac:dyDescent="0.3">
      <c r="A8" s="3">
        <v>7</v>
      </c>
      <c r="B8" s="2" t="s">
        <v>249</v>
      </c>
      <c r="C8" s="3" t="s">
        <v>250</v>
      </c>
      <c r="D8" s="2">
        <v>2</v>
      </c>
      <c r="E8" s="3" t="s">
        <v>51</v>
      </c>
      <c r="F8" s="4"/>
      <c r="G8" s="4">
        <v>0</v>
      </c>
      <c r="H8" s="4"/>
      <c r="I8" s="7">
        <f t="shared" si="0"/>
        <v>0</v>
      </c>
      <c r="J8" s="7">
        <f t="shared" si="1"/>
        <v>0</v>
      </c>
      <c r="K8" s="7">
        <f t="shared" si="2"/>
        <v>0</v>
      </c>
      <c r="L8" s="11"/>
      <c r="M8" s="12"/>
      <c r="N8" s="3" t="s">
        <v>98</v>
      </c>
      <c r="O8" s="3">
        <v>44</v>
      </c>
      <c r="P8" s="3">
        <v>1.88</v>
      </c>
    </row>
    <row r="9" spans="1:16" ht="105.6" x14ac:dyDescent="0.3">
      <c r="A9" s="3">
        <v>8</v>
      </c>
      <c r="B9" s="2" t="s">
        <v>251</v>
      </c>
      <c r="C9" s="3" t="s">
        <v>252</v>
      </c>
      <c r="D9" s="2">
        <v>5</v>
      </c>
      <c r="E9" s="3" t="s">
        <v>51</v>
      </c>
      <c r="F9" s="4"/>
      <c r="G9" s="4">
        <v>0</v>
      </c>
      <c r="H9" s="4"/>
      <c r="I9" s="7">
        <f t="shared" si="0"/>
        <v>0</v>
      </c>
      <c r="J9" s="7">
        <f t="shared" si="1"/>
        <v>0</v>
      </c>
      <c r="K9" s="7">
        <f t="shared" si="2"/>
        <v>0</v>
      </c>
      <c r="L9" s="11"/>
      <c r="M9" s="12"/>
      <c r="N9" s="3" t="s">
        <v>98</v>
      </c>
      <c r="O9" s="3">
        <v>44</v>
      </c>
      <c r="P9" s="3">
        <v>1.88</v>
      </c>
    </row>
    <row r="10" spans="1:16" ht="118.8" x14ac:dyDescent="0.3">
      <c r="A10" s="3">
        <v>9</v>
      </c>
      <c r="B10" s="2" t="s">
        <v>253</v>
      </c>
      <c r="C10" s="3" t="s">
        <v>254</v>
      </c>
      <c r="D10" s="2">
        <v>3</v>
      </c>
      <c r="E10" s="3" t="s">
        <v>51</v>
      </c>
      <c r="F10" s="4"/>
      <c r="G10" s="4">
        <v>0</v>
      </c>
      <c r="H10" s="4"/>
      <c r="I10" s="7">
        <f t="shared" si="0"/>
        <v>0</v>
      </c>
      <c r="J10" s="7">
        <f t="shared" si="1"/>
        <v>0</v>
      </c>
      <c r="K10" s="7">
        <f t="shared" si="2"/>
        <v>0</v>
      </c>
      <c r="L10" s="11"/>
      <c r="M10" s="12"/>
      <c r="N10" s="3"/>
      <c r="O10" s="3">
        <v>44</v>
      </c>
      <c r="P10" s="3">
        <v>1.66</v>
      </c>
    </row>
    <row r="11" spans="1:16" ht="26.4" x14ac:dyDescent="0.3">
      <c r="A11" s="3">
        <v>10</v>
      </c>
      <c r="B11" s="2" t="s">
        <v>255</v>
      </c>
      <c r="C11" s="3" t="s">
        <v>256</v>
      </c>
      <c r="D11" s="2">
        <v>1</v>
      </c>
      <c r="E11" s="3" t="s">
        <v>257</v>
      </c>
      <c r="F11" s="4"/>
      <c r="G11" s="4">
        <v>0</v>
      </c>
      <c r="H11" s="4"/>
      <c r="I11" s="7">
        <f t="shared" si="0"/>
        <v>0</v>
      </c>
      <c r="J11" s="7">
        <f t="shared" si="1"/>
        <v>0</v>
      </c>
      <c r="K11" s="7">
        <f t="shared" si="2"/>
        <v>0</v>
      </c>
      <c r="L11" s="11"/>
      <c r="M11" s="12"/>
      <c r="N11" s="3" t="s">
        <v>98</v>
      </c>
      <c r="O11" s="3">
        <v>44</v>
      </c>
      <c r="P11" s="3">
        <v>0.28000000000000003</v>
      </c>
    </row>
    <row r="12" spans="1:16" ht="132" x14ac:dyDescent="0.3">
      <c r="A12" s="3">
        <v>11</v>
      </c>
      <c r="B12" s="2" t="s">
        <v>258</v>
      </c>
      <c r="C12" s="3" t="s">
        <v>259</v>
      </c>
      <c r="D12" s="2">
        <v>1</v>
      </c>
      <c r="E12" s="3" t="s">
        <v>51</v>
      </c>
      <c r="F12" s="4"/>
      <c r="G12" s="4">
        <v>0</v>
      </c>
      <c r="H12" s="4"/>
      <c r="I12" s="7">
        <f t="shared" si="0"/>
        <v>0</v>
      </c>
      <c r="J12" s="7">
        <f t="shared" si="1"/>
        <v>0</v>
      </c>
      <c r="K12" s="7">
        <f t="shared" si="2"/>
        <v>0</v>
      </c>
      <c r="L12" s="11"/>
      <c r="M12" s="12"/>
      <c r="N12" s="3"/>
      <c r="O12" s="3">
        <v>44</v>
      </c>
      <c r="P12" s="3">
        <v>3</v>
      </c>
    </row>
    <row r="13" spans="1:16" ht="118.8" x14ac:dyDescent="0.3">
      <c r="A13" s="3">
        <v>12</v>
      </c>
      <c r="B13" s="2" t="s">
        <v>260</v>
      </c>
      <c r="C13" s="3" t="s">
        <v>261</v>
      </c>
      <c r="D13" s="2">
        <v>1</v>
      </c>
      <c r="E13" s="3" t="s">
        <v>51</v>
      </c>
      <c r="F13" s="4"/>
      <c r="G13" s="4">
        <v>0</v>
      </c>
      <c r="H13" s="4"/>
      <c r="I13" s="7">
        <f t="shared" si="0"/>
        <v>0</v>
      </c>
      <c r="J13" s="7">
        <f t="shared" si="1"/>
        <v>0</v>
      </c>
      <c r="K13" s="7">
        <f t="shared" si="2"/>
        <v>0</v>
      </c>
      <c r="L13" s="11"/>
      <c r="M13" s="12"/>
      <c r="N13" s="3" t="s">
        <v>98</v>
      </c>
      <c r="O13" s="3">
        <v>44</v>
      </c>
      <c r="P13" s="3">
        <v>8</v>
      </c>
    </row>
    <row r="14" spans="1:16" ht="118.8" x14ac:dyDescent="0.3">
      <c r="A14" s="3">
        <v>13</v>
      </c>
      <c r="B14" s="2" t="s">
        <v>262</v>
      </c>
      <c r="C14" s="3" t="s">
        <v>263</v>
      </c>
      <c r="D14" s="2">
        <v>1</v>
      </c>
      <c r="E14" s="3" t="s">
        <v>51</v>
      </c>
      <c r="F14" s="4"/>
      <c r="G14" s="4">
        <v>0</v>
      </c>
      <c r="H14" s="4"/>
      <c r="I14" s="7">
        <f t="shared" si="0"/>
        <v>0</v>
      </c>
      <c r="J14" s="7">
        <f t="shared" si="1"/>
        <v>0</v>
      </c>
      <c r="K14" s="7">
        <f t="shared" si="2"/>
        <v>0</v>
      </c>
      <c r="L14" s="11"/>
      <c r="M14" s="12"/>
      <c r="N14" s="3" t="s">
        <v>98</v>
      </c>
      <c r="O14" s="3">
        <v>44</v>
      </c>
      <c r="P14" s="3">
        <v>7</v>
      </c>
    </row>
    <row r="15" spans="1:16" ht="118.8" x14ac:dyDescent="0.3">
      <c r="A15" s="3">
        <v>14</v>
      </c>
      <c r="B15" s="2" t="s">
        <v>262</v>
      </c>
      <c r="C15" s="3" t="s">
        <v>264</v>
      </c>
      <c r="D15" s="2">
        <v>1</v>
      </c>
      <c r="E15" s="3" t="s">
        <v>51</v>
      </c>
      <c r="F15" s="4"/>
      <c r="G15" s="4">
        <v>0</v>
      </c>
      <c r="H15" s="4"/>
      <c r="I15" s="7">
        <f t="shared" si="0"/>
        <v>0</v>
      </c>
      <c r="J15" s="7">
        <f t="shared" si="1"/>
        <v>0</v>
      </c>
      <c r="K15" s="7">
        <f t="shared" si="2"/>
        <v>0</v>
      </c>
      <c r="L15" s="11"/>
      <c r="M15" s="12"/>
      <c r="N15" s="3" t="s">
        <v>98</v>
      </c>
      <c r="O15" s="3">
        <v>44</v>
      </c>
      <c r="P15" s="3">
        <v>7</v>
      </c>
    </row>
    <row r="16" spans="1:16" ht="118.8" x14ac:dyDescent="0.3">
      <c r="A16" s="3">
        <v>15</v>
      </c>
      <c r="B16" s="2" t="s">
        <v>262</v>
      </c>
      <c r="C16" s="3" t="s">
        <v>265</v>
      </c>
      <c r="D16" s="2">
        <v>1</v>
      </c>
      <c r="E16" s="3" t="s">
        <v>51</v>
      </c>
      <c r="F16" s="4"/>
      <c r="G16" s="4">
        <v>0</v>
      </c>
      <c r="H16" s="4"/>
      <c r="I16" s="7">
        <f t="shared" si="0"/>
        <v>0</v>
      </c>
      <c r="J16" s="7">
        <f t="shared" si="1"/>
        <v>0</v>
      </c>
      <c r="K16" s="7">
        <f t="shared" si="2"/>
        <v>0</v>
      </c>
      <c r="L16" s="11"/>
      <c r="M16" s="12"/>
      <c r="N16" s="3"/>
      <c r="O16" s="3">
        <v>44</v>
      </c>
      <c r="P16" s="3">
        <v>7</v>
      </c>
    </row>
    <row r="17" spans="1:16" ht="118.8" x14ac:dyDescent="0.3">
      <c r="A17" s="3">
        <v>16</v>
      </c>
      <c r="B17" s="2" t="s">
        <v>262</v>
      </c>
      <c r="C17" s="3" t="s">
        <v>266</v>
      </c>
      <c r="D17" s="2">
        <v>1</v>
      </c>
      <c r="E17" s="3" t="s">
        <v>51</v>
      </c>
      <c r="F17" s="4"/>
      <c r="G17" s="4">
        <v>0</v>
      </c>
      <c r="H17" s="4"/>
      <c r="I17" s="7">
        <f t="shared" si="0"/>
        <v>0</v>
      </c>
      <c r="J17" s="7">
        <f t="shared" si="1"/>
        <v>0</v>
      </c>
      <c r="K17" s="7">
        <f t="shared" si="2"/>
        <v>0</v>
      </c>
      <c r="L17" s="11"/>
      <c r="M17" s="12"/>
      <c r="N17" s="3" t="s">
        <v>98</v>
      </c>
      <c r="O17" s="3">
        <v>44</v>
      </c>
      <c r="P17" s="3">
        <v>7</v>
      </c>
    </row>
    <row r="18" spans="1:16" ht="132" x14ac:dyDescent="0.3">
      <c r="A18" s="3">
        <v>17</v>
      </c>
      <c r="B18" s="2" t="s">
        <v>267</v>
      </c>
      <c r="C18" s="3" t="s">
        <v>268</v>
      </c>
      <c r="D18" s="2">
        <v>1</v>
      </c>
      <c r="E18" s="3" t="s">
        <v>51</v>
      </c>
      <c r="F18" s="4"/>
      <c r="G18" s="4">
        <v>0</v>
      </c>
      <c r="H18" s="4"/>
      <c r="I18" s="7">
        <f t="shared" si="0"/>
        <v>0</v>
      </c>
      <c r="J18" s="7">
        <f t="shared" si="1"/>
        <v>0</v>
      </c>
      <c r="K18" s="7">
        <f t="shared" si="2"/>
        <v>0</v>
      </c>
      <c r="L18" s="11"/>
      <c r="M18" s="12"/>
      <c r="N18" s="3" t="s">
        <v>98</v>
      </c>
      <c r="O18" s="3">
        <v>44</v>
      </c>
      <c r="P18" s="3">
        <v>1.88</v>
      </c>
    </row>
    <row r="19" spans="1:16" ht="105.6" x14ac:dyDescent="0.3">
      <c r="A19" s="3">
        <v>18</v>
      </c>
      <c r="B19" s="2" t="s">
        <v>269</v>
      </c>
      <c r="C19" s="3" t="s">
        <v>270</v>
      </c>
      <c r="D19" s="2">
        <v>10</v>
      </c>
      <c r="E19" s="3" t="s">
        <v>51</v>
      </c>
      <c r="F19" s="4"/>
      <c r="G19" s="4">
        <v>0</v>
      </c>
      <c r="H19" s="4"/>
      <c r="I19" s="7">
        <f t="shared" si="0"/>
        <v>0</v>
      </c>
      <c r="J19" s="7">
        <f t="shared" si="1"/>
        <v>0</v>
      </c>
      <c r="K19" s="7">
        <f t="shared" si="2"/>
        <v>0</v>
      </c>
      <c r="L19" s="11"/>
      <c r="M19" s="12"/>
      <c r="N19" s="3"/>
      <c r="O19" s="3">
        <v>44</v>
      </c>
      <c r="P19" s="3">
        <v>3</v>
      </c>
    </row>
    <row r="20" spans="1:16" ht="105.6" x14ac:dyDescent="0.3">
      <c r="A20" s="3">
        <v>19</v>
      </c>
      <c r="B20" s="2" t="s">
        <v>271</v>
      </c>
      <c r="C20" s="3" t="s">
        <v>272</v>
      </c>
      <c r="D20" s="2">
        <v>10</v>
      </c>
      <c r="E20" s="3" t="s">
        <v>51</v>
      </c>
      <c r="F20" s="4"/>
      <c r="G20" s="4">
        <v>0</v>
      </c>
      <c r="H20" s="4"/>
      <c r="I20" s="7">
        <f t="shared" si="0"/>
        <v>0</v>
      </c>
      <c r="J20" s="7">
        <f t="shared" si="1"/>
        <v>0</v>
      </c>
      <c r="K20" s="7">
        <f t="shared" si="2"/>
        <v>0</v>
      </c>
      <c r="L20" s="11"/>
      <c r="M20" s="12"/>
      <c r="N20" s="3"/>
      <c r="O20" s="3">
        <v>44</v>
      </c>
      <c r="P20" s="3">
        <v>1.66</v>
      </c>
    </row>
    <row r="21" spans="1:16" ht="118.8" x14ac:dyDescent="0.3">
      <c r="A21" s="3">
        <v>20</v>
      </c>
      <c r="B21" s="2" t="s">
        <v>273</v>
      </c>
      <c r="C21" s="3" t="s">
        <v>274</v>
      </c>
      <c r="D21" s="2">
        <v>1</v>
      </c>
      <c r="E21" s="3" t="s">
        <v>257</v>
      </c>
      <c r="F21" s="4"/>
      <c r="G21" s="4">
        <v>0</v>
      </c>
      <c r="H21" s="4"/>
      <c r="I21" s="7">
        <f t="shared" si="0"/>
        <v>0</v>
      </c>
      <c r="J21" s="7">
        <f t="shared" si="1"/>
        <v>0</v>
      </c>
      <c r="K21" s="7">
        <f t="shared" si="2"/>
        <v>0</v>
      </c>
      <c r="L21" s="11"/>
      <c r="M21" s="12"/>
      <c r="N21" s="3" t="s">
        <v>98</v>
      </c>
      <c r="O21" s="3">
        <v>44</v>
      </c>
      <c r="P21" s="3">
        <v>5</v>
      </c>
    </row>
    <row r="22" spans="1:16" x14ac:dyDescent="0.3">
      <c r="C22" s="13" t="s">
        <v>52</v>
      </c>
      <c r="I22" s="13">
        <f>ROUND(SUM(I2:I21),0)</f>
        <v>0</v>
      </c>
      <c r="J22" s="13">
        <f>ROUND(SUM(J2:J21),0)</f>
        <v>0</v>
      </c>
      <c r="K22" s="13">
        <f>ROUND(SUM(K2:K21),0)</f>
        <v>0</v>
      </c>
    </row>
    <row r="23" spans="1:16" x14ac:dyDescent="0.3">
      <c r="A23" s="9"/>
      <c r="B23" s="9"/>
      <c r="C23" s="9" t="s">
        <v>53</v>
      </c>
      <c r="D23" s="9"/>
      <c r="E23" s="9"/>
      <c r="F23" s="9"/>
      <c r="G23" s="9"/>
      <c r="H23" s="9"/>
      <c r="I23" s="9">
        <f>I22</f>
        <v>0</v>
      </c>
      <c r="J23" s="21">
        <f>ROUND(J22+K22,0)</f>
        <v>0</v>
      </c>
      <c r="K23" s="21"/>
    </row>
  </sheetData>
  <mergeCells count="1">
    <mergeCell ref="J23:K2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0"/>
  <sheetViews>
    <sheetView zoomScale="70" zoomScaleNormal="70" workbookViewId="0">
      <selection activeCell="F2" sqref="F2:F8"/>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79.2" x14ac:dyDescent="0.3">
      <c r="A2" s="3">
        <v>1</v>
      </c>
      <c r="B2" s="2" t="s">
        <v>277</v>
      </c>
      <c r="C2" s="3" t="s">
        <v>278</v>
      </c>
      <c r="D2" s="2">
        <v>21</v>
      </c>
      <c r="E2" s="3" t="s">
        <v>51</v>
      </c>
      <c r="F2" s="4"/>
      <c r="G2" s="4">
        <v>0</v>
      </c>
      <c r="H2" s="4"/>
      <c r="I2" s="7">
        <f t="shared" ref="I2:I8" si="0">ROUND(F2*D2,0)</f>
        <v>0</v>
      </c>
      <c r="J2" s="7">
        <f t="shared" ref="J2:J8" si="1">ROUND(G2*D2,0)</f>
        <v>0</v>
      </c>
      <c r="K2" s="7">
        <f t="shared" ref="K2:K8" si="2">ROUND(H2*D2,0)</f>
        <v>0</v>
      </c>
      <c r="L2" s="11"/>
      <c r="M2" s="12"/>
      <c r="N2" s="3" t="s">
        <v>98</v>
      </c>
      <c r="O2" s="3">
        <v>45</v>
      </c>
      <c r="P2" s="3">
        <v>1.02</v>
      </c>
    </row>
    <row r="3" spans="1:16" ht="79.2" x14ac:dyDescent="0.3">
      <c r="A3" s="3">
        <v>2</v>
      </c>
      <c r="B3" s="2" t="s">
        <v>277</v>
      </c>
      <c r="C3" s="3" t="s">
        <v>279</v>
      </c>
      <c r="D3" s="2">
        <v>15</v>
      </c>
      <c r="E3" s="3" t="s">
        <v>51</v>
      </c>
      <c r="F3" s="4"/>
      <c r="G3" s="4">
        <v>0</v>
      </c>
      <c r="H3" s="4"/>
      <c r="I3" s="7">
        <f t="shared" si="0"/>
        <v>0</v>
      </c>
      <c r="J3" s="7">
        <f t="shared" si="1"/>
        <v>0</v>
      </c>
      <c r="K3" s="7">
        <f t="shared" si="2"/>
        <v>0</v>
      </c>
      <c r="L3" s="11"/>
      <c r="M3" s="12"/>
      <c r="N3" s="3" t="s">
        <v>98</v>
      </c>
      <c r="O3" s="3">
        <v>45</v>
      </c>
      <c r="P3" s="3">
        <v>1.02</v>
      </c>
    </row>
    <row r="4" spans="1:16" ht="79.2" x14ac:dyDescent="0.3">
      <c r="A4" s="3">
        <v>3</v>
      </c>
      <c r="B4" s="2" t="s">
        <v>280</v>
      </c>
      <c r="C4" s="3" t="s">
        <v>281</v>
      </c>
      <c r="D4" s="2">
        <v>3</v>
      </c>
      <c r="E4" s="3" t="s">
        <v>51</v>
      </c>
      <c r="F4" s="4"/>
      <c r="G4" s="4">
        <v>0</v>
      </c>
      <c r="H4" s="4"/>
      <c r="I4" s="7">
        <f t="shared" si="0"/>
        <v>0</v>
      </c>
      <c r="J4" s="7">
        <f t="shared" si="1"/>
        <v>0</v>
      </c>
      <c r="K4" s="7">
        <f t="shared" si="2"/>
        <v>0</v>
      </c>
      <c r="L4" s="11"/>
      <c r="M4" s="12"/>
      <c r="N4" s="3" t="s">
        <v>98</v>
      </c>
      <c r="O4" s="3">
        <v>45</v>
      </c>
      <c r="P4" s="3">
        <v>1.02</v>
      </c>
    </row>
    <row r="5" spans="1:16" ht="92.4" x14ac:dyDescent="0.3">
      <c r="A5" s="3">
        <v>4</v>
      </c>
      <c r="B5" s="2" t="s">
        <v>282</v>
      </c>
      <c r="C5" s="3" t="s">
        <v>283</v>
      </c>
      <c r="D5" s="2">
        <v>1</v>
      </c>
      <c r="E5" s="3" t="s">
        <v>51</v>
      </c>
      <c r="F5" s="4"/>
      <c r="G5" s="4">
        <v>0</v>
      </c>
      <c r="H5" s="4"/>
      <c r="I5" s="7">
        <f t="shared" si="0"/>
        <v>0</v>
      </c>
      <c r="J5" s="7">
        <f t="shared" si="1"/>
        <v>0</v>
      </c>
      <c r="K5" s="7">
        <f t="shared" si="2"/>
        <v>0</v>
      </c>
      <c r="L5" s="11"/>
      <c r="M5" s="12"/>
      <c r="N5" s="3" t="s">
        <v>98</v>
      </c>
      <c r="O5" s="3">
        <v>45</v>
      </c>
      <c r="P5" s="3">
        <v>1.02</v>
      </c>
    </row>
    <row r="6" spans="1:16" ht="105.6" x14ac:dyDescent="0.3">
      <c r="A6" s="3">
        <v>5</v>
      </c>
      <c r="B6" s="2" t="s">
        <v>284</v>
      </c>
      <c r="C6" s="3" t="s">
        <v>285</v>
      </c>
      <c r="D6" s="2">
        <v>1</v>
      </c>
      <c r="E6" s="3" t="s">
        <v>51</v>
      </c>
      <c r="F6" s="4"/>
      <c r="G6" s="4">
        <v>0</v>
      </c>
      <c r="H6" s="4"/>
      <c r="I6" s="7">
        <f t="shared" si="0"/>
        <v>0</v>
      </c>
      <c r="J6" s="7">
        <f t="shared" si="1"/>
        <v>0</v>
      </c>
      <c r="K6" s="7">
        <f t="shared" si="2"/>
        <v>0</v>
      </c>
      <c r="L6" s="11"/>
      <c r="M6" s="12"/>
      <c r="N6" s="3" t="s">
        <v>98</v>
      </c>
      <c r="O6" s="3">
        <v>45</v>
      </c>
      <c r="P6" s="3">
        <v>0.88</v>
      </c>
    </row>
    <row r="7" spans="1:16" ht="92.4" x14ac:dyDescent="0.3">
      <c r="A7" s="3">
        <v>6</v>
      </c>
      <c r="B7" s="2" t="s">
        <v>280</v>
      </c>
      <c r="C7" s="3" t="s">
        <v>286</v>
      </c>
      <c r="D7" s="2">
        <v>11</v>
      </c>
      <c r="E7" s="3" t="s">
        <v>51</v>
      </c>
      <c r="F7" s="4"/>
      <c r="G7" s="4">
        <v>0</v>
      </c>
      <c r="H7" s="4"/>
      <c r="I7" s="7">
        <f t="shared" si="0"/>
        <v>0</v>
      </c>
      <c r="J7" s="7">
        <f t="shared" si="1"/>
        <v>0</v>
      </c>
      <c r="K7" s="7">
        <f t="shared" si="2"/>
        <v>0</v>
      </c>
      <c r="L7" s="11"/>
      <c r="M7" s="12"/>
      <c r="N7" s="3" t="s">
        <v>98</v>
      </c>
      <c r="O7" s="3">
        <v>45</v>
      </c>
      <c r="P7" s="3">
        <v>1.02</v>
      </c>
    </row>
    <row r="8" spans="1:16" ht="92.4" x14ac:dyDescent="0.3">
      <c r="A8" s="3">
        <v>7</v>
      </c>
      <c r="B8" s="2" t="s">
        <v>277</v>
      </c>
      <c r="C8" s="3" t="s">
        <v>287</v>
      </c>
      <c r="D8" s="2">
        <v>10</v>
      </c>
      <c r="E8" s="3" t="s">
        <v>51</v>
      </c>
      <c r="F8" s="4"/>
      <c r="G8" s="4">
        <v>0</v>
      </c>
      <c r="H8" s="4"/>
      <c r="I8" s="7">
        <f t="shared" si="0"/>
        <v>0</v>
      </c>
      <c r="J8" s="7">
        <f t="shared" si="1"/>
        <v>0</v>
      </c>
      <c r="K8" s="7">
        <f t="shared" si="2"/>
        <v>0</v>
      </c>
      <c r="L8" s="11"/>
      <c r="M8" s="12"/>
      <c r="N8" s="3" t="s">
        <v>98</v>
      </c>
      <c r="O8" s="3">
        <v>45</v>
      </c>
      <c r="P8" s="3">
        <v>1.02</v>
      </c>
    </row>
    <row r="9" spans="1:16" x14ac:dyDescent="0.3">
      <c r="C9" s="13" t="s">
        <v>52</v>
      </c>
      <c r="I9" s="13">
        <f>ROUND(SUM(I2:I8),0)</f>
        <v>0</v>
      </c>
      <c r="J9" s="13">
        <f>ROUND(SUM(J2:J8),0)</f>
        <v>0</v>
      </c>
      <c r="K9" s="13">
        <f>ROUND(SUM(K2:K8),0)</f>
        <v>0</v>
      </c>
    </row>
    <row r="10" spans="1:16" x14ac:dyDescent="0.3">
      <c r="A10" s="9"/>
      <c r="B10" s="9"/>
      <c r="C10" s="9" t="s">
        <v>53</v>
      </c>
      <c r="D10" s="9"/>
      <c r="E10" s="9"/>
      <c r="F10" s="9"/>
      <c r="G10" s="9"/>
      <c r="H10" s="9"/>
      <c r="I10" s="9">
        <f>I9</f>
        <v>0</v>
      </c>
      <c r="J10" s="21">
        <f>ROUND(J9+K9,0)</f>
        <v>0</v>
      </c>
      <c r="K10" s="21"/>
    </row>
  </sheetData>
  <mergeCells count="1">
    <mergeCell ref="J10:K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zoomScale="80" zoomScaleNormal="80" workbookViewId="0">
      <selection activeCell="D21" sqref="D21"/>
    </sheetView>
  </sheetViews>
  <sheetFormatPr defaultRowHeight="14.4" x14ac:dyDescent="0.3"/>
  <cols>
    <col min="1" max="1" width="30.6640625" customWidth="1"/>
    <col min="2" max="2" width="8.6640625" customWidth="1"/>
    <col min="3" max="4" width="12.6640625" customWidth="1"/>
  </cols>
  <sheetData>
    <row r="1" spans="1:4" x14ac:dyDescent="0.3">
      <c r="A1" s="18"/>
      <c r="B1" s="18"/>
      <c r="C1" s="18"/>
      <c r="D1" s="18"/>
    </row>
    <row r="3" spans="1:4" ht="17.399999999999999" x14ac:dyDescent="0.3">
      <c r="A3" s="19" t="s">
        <v>417</v>
      </c>
      <c r="B3" s="19"/>
      <c r="C3" s="19"/>
      <c r="D3" s="19"/>
    </row>
    <row r="4" spans="1:4" x14ac:dyDescent="0.3">
      <c r="A4" s="1" t="s">
        <v>24</v>
      </c>
      <c r="B4" s="6"/>
      <c r="C4" s="6" t="s">
        <v>25</v>
      </c>
      <c r="D4" s="6" t="s">
        <v>26</v>
      </c>
    </row>
    <row r="5" spans="1:4" x14ac:dyDescent="0.3">
      <c r="A5" s="3" t="s">
        <v>418</v>
      </c>
      <c r="C5" s="7">
        <f>'Munkanem összesítő'!C21</f>
        <v>0</v>
      </c>
      <c r="D5" s="7">
        <f>'Munkanem összesítő'!D21</f>
        <v>0</v>
      </c>
    </row>
    <row r="6" spans="1:4" x14ac:dyDescent="0.3">
      <c r="A6" s="3" t="s">
        <v>419</v>
      </c>
      <c r="C6" s="20">
        <f>ROUND(C5+D5,0)</f>
        <v>0</v>
      </c>
      <c r="D6" s="20"/>
    </row>
    <row r="7" spans="1:4" x14ac:dyDescent="0.3">
      <c r="A7" s="3" t="s">
        <v>420</v>
      </c>
      <c r="B7" s="8">
        <v>0.27</v>
      </c>
      <c r="C7" s="20">
        <f>ROUND(C6*B7,0)</f>
        <v>0</v>
      </c>
      <c r="D7" s="20"/>
    </row>
    <row r="8" spans="1:4" x14ac:dyDescent="0.3">
      <c r="A8" s="9" t="s">
        <v>421</v>
      </c>
      <c r="B8" s="9"/>
      <c r="C8" s="21">
        <f>ROUND(C7+C6,0)</f>
        <v>0</v>
      </c>
      <c r="D8" s="21"/>
    </row>
  </sheetData>
  <mergeCells count="5">
    <mergeCell ref="A1:D1"/>
    <mergeCell ref="A3:D3"/>
    <mergeCell ref="C6:D6"/>
    <mergeCell ref="C7:D7"/>
    <mergeCell ref="C8:D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9"/>
  <sheetViews>
    <sheetView zoomScale="70" zoomScaleNormal="70" workbookViewId="0">
      <selection activeCell="F4" sqref="F4:F7"/>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118.8" x14ac:dyDescent="0.3">
      <c r="A2" s="3">
        <v>1</v>
      </c>
      <c r="B2" s="2" t="s">
        <v>290</v>
      </c>
      <c r="C2" s="3" t="s">
        <v>291</v>
      </c>
      <c r="D2" s="2">
        <v>1014.2</v>
      </c>
      <c r="E2" s="3" t="s">
        <v>88</v>
      </c>
      <c r="F2" s="4"/>
      <c r="G2" s="4">
        <v>0</v>
      </c>
      <c r="H2" s="4"/>
      <c r="I2" s="7">
        <f t="shared" ref="I2:I7" si="0">ROUND(F2*D2,0)</f>
        <v>0</v>
      </c>
      <c r="J2" s="7">
        <f t="shared" ref="J2:J7" si="1">ROUND(G2*D2,0)</f>
        <v>0</v>
      </c>
      <c r="K2" s="7">
        <f t="shared" ref="K2:K7" si="2">ROUND(H2*D2,0)</f>
        <v>0</v>
      </c>
      <c r="L2" s="11" t="s">
        <v>158</v>
      </c>
      <c r="M2" s="12" t="s">
        <v>292</v>
      </c>
      <c r="N2" s="3" t="s">
        <v>48</v>
      </c>
      <c r="O2" s="3">
        <v>47</v>
      </c>
      <c r="P2" s="3">
        <v>0.3</v>
      </c>
    </row>
    <row r="3" spans="1:16" ht="52.8" x14ac:dyDescent="0.3">
      <c r="A3" s="3">
        <v>2</v>
      </c>
      <c r="B3" s="2" t="s">
        <v>293</v>
      </c>
      <c r="C3" s="3" t="s">
        <v>294</v>
      </c>
      <c r="D3" s="2">
        <v>134</v>
      </c>
      <c r="E3" s="3" t="s">
        <v>295</v>
      </c>
      <c r="F3" s="4">
        <v>0</v>
      </c>
      <c r="G3" s="4">
        <v>0</v>
      </c>
      <c r="H3" s="4"/>
      <c r="I3" s="7">
        <f t="shared" si="0"/>
        <v>0</v>
      </c>
      <c r="J3" s="7">
        <f t="shared" si="1"/>
        <v>0</v>
      </c>
      <c r="K3" s="7">
        <f t="shared" si="2"/>
        <v>0</v>
      </c>
      <c r="L3" s="11" t="s">
        <v>296</v>
      </c>
      <c r="M3" s="12" t="s">
        <v>297</v>
      </c>
      <c r="N3" s="3" t="s">
        <v>48</v>
      </c>
      <c r="O3" s="3">
        <v>47</v>
      </c>
      <c r="P3" s="3">
        <v>8.76</v>
      </c>
    </row>
    <row r="4" spans="1:16" ht="79.2" x14ac:dyDescent="0.3">
      <c r="A4" s="3">
        <v>3</v>
      </c>
      <c r="B4" s="2" t="s">
        <v>298</v>
      </c>
      <c r="C4" s="3" t="s">
        <v>299</v>
      </c>
      <c r="D4" s="2">
        <v>1340</v>
      </c>
      <c r="E4" s="3" t="s">
        <v>88</v>
      </c>
      <c r="F4" s="4"/>
      <c r="G4" s="4">
        <v>0</v>
      </c>
      <c r="H4" s="4"/>
      <c r="I4" s="7">
        <f t="shared" si="0"/>
        <v>0</v>
      </c>
      <c r="J4" s="7">
        <f t="shared" si="1"/>
        <v>0</v>
      </c>
      <c r="K4" s="7">
        <f t="shared" si="2"/>
        <v>0</v>
      </c>
      <c r="L4" s="11" t="s">
        <v>300</v>
      </c>
      <c r="M4" s="12" t="s">
        <v>301</v>
      </c>
      <c r="N4" s="3" t="s">
        <v>48</v>
      </c>
      <c r="O4" s="3">
        <v>47</v>
      </c>
      <c r="P4" s="3">
        <v>0.21</v>
      </c>
    </row>
    <row r="5" spans="1:16" ht="92.4" x14ac:dyDescent="0.3">
      <c r="A5" s="3">
        <v>4</v>
      </c>
      <c r="B5" s="2" t="s">
        <v>302</v>
      </c>
      <c r="C5" s="3" t="s">
        <v>303</v>
      </c>
      <c r="D5" s="2">
        <v>1340</v>
      </c>
      <c r="E5" s="3" t="s">
        <v>88</v>
      </c>
      <c r="F5" s="4"/>
      <c r="G5" s="4">
        <v>0</v>
      </c>
      <c r="H5" s="4"/>
      <c r="I5" s="7">
        <f t="shared" si="0"/>
        <v>0</v>
      </c>
      <c r="J5" s="7">
        <f t="shared" si="1"/>
        <v>0</v>
      </c>
      <c r="K5" s="7">
        <f t="shared" si="2"/>
        <v>0</v>
      </c>
      <c r="L5" s="11" t="s">
        <v>300</v>
      </c>
      <c r="M5" s="12" t="s">
        <v>304</v>
      </c>
      <c r="N5" s="3" t="s">
        <v>48</v>
      </c>
      <c r="O5" s="3">
        <v>47</v>
      </c>
      <c r="P5" s="3">
        <v>0.16</v>
      </c>
    </row>
    <row r="6" spans="1:16" ht="79.2" x14ac:dyDescent="0.3">
      <c r="A6" s="3">
        <v>5</v>
      </c>
      <c r="B6" s="2" t="s">
        <v>305</v>
      </c>
      <c r="C6" s="3" t="s">
        <v>306</v>
      </c>
      <c r="D6" s="2">
        <v>1340</v>
      </c>
      <c r="E6" s="3" t="s">
        <v>88</v>
      </c>
      <c r="F6" s="4"/>
      <c r="G6" s="4">
        <v>0</v>
      </c>
      <c r="H6" s="4"/>
      <c r="I6" s="7">
        <f t="shared" si="0"/>
        <v>0</v>
      </c>
      <c r="J6" s="7">
        <f t="shared" si="1"/>
        <v>0</v>
      </c>
      <c r="K6" s="7">
        <f t="shared" si="2"/>
        <v>0</v>
      </c>
      <c r="L6" s="11" t="s">
        <v>300</v>
      </c>
      <c r="M6" s="12" t="s">
        <v>307</v>
      </c>
      <c r="N6" s="3" t="s">
        <v>48</v>
      </c>
      <c r="O6" s="3">
        <v>47</v>
      </c>
      <c r="P6" s="3">
        <v>0.18</v>
      </c>
    </row>
    <row r="7" spans="1:16" ht="105.6" x14ac:dyDescent="0.3">
      <c r="A7" s="3">
        <v>6</v>
      </c>
      <c r="B7" s="2" t="s">
        <v>308</v>
      </c>
      <c r="C7" s="3" t="s">
        <v>309</v>
      </c>
      <c r="D7" s="2">
        <v>1340</v>
      </c>
      <c r="E7" s="3" t="s">
        <v>88</v>
      </c>
      <c r="F7" s="4"/>
      <c r="G7" s="4">
        <v>0</v>
      </c>
      <c r="H7" s="4"/>
      <c r="I7" s="7">
        <f t="shared" si="0"/>
        <v>0</v>
      </c>
      <c r="J7" s="7">
        <f t="shared" si="1"/>
        <v>0</v>
      </c>
      <c r="K7" s="7">
        <f t="shared" si="2"/>
        <v>0</v>
      </c>
      <c r="L7" s="11" t="s">
        <v>300</v>
      </c>
      <c r="M7" s="12" t="s">
        <v>310</v>
      </c>
      <c r="N7" s="3" t="s">
        <v>48</v>
      </c>
      <c r="O7" s="3">
        <v>47</v>
      </c>
      <c r="P7" s="3">
        <v>0.23</v>
      </c>
    </row>
    <row r="8" spans="1:16" x14ac:dyDescent="0.3">
      <c r="C8" s="13" t="s">
        <v>52</v>
      </c>
      <c r="I8" s="13">
        <f>ROUND(SUM(I2:I7),0)</f>
        <v>0</v>
      </c>
      <c r="J8" s="13">
        <f>ROUND(SUM(J2:J7),0)</f>
        <v>0</v>
      </c>
      <c r="K8" s="13">
        <f>ROUND(SUM(K2:K7),0)</f>
        <v>0</v>
      </c>
    </row>
    <row r="9" spans="1:16" x14ac:dyDescent="0.3">
      <c r="A9" s="9"/>
      <c r="B9" s="9"/>
      <c r="C9" s="9" t="s">
        <v>53</v>
      </c>
      <c r="D9" s="9"/>
      <c r="E9" s="9"/>
      <c r="F9" s="9"/>
      <c r="G9" s="9"/>
      <c r="H9" s="9"/>
      <c r="I9" s="9">
        <f>I8</f>
        <v>0</v>
      </c>
      <c r="J9" s="21">
        <f>ROUND(J8+K8,0)</f>
        <v>0</v>
      </c>
      <c r="K9" s="21"/>
    </row>
  </sheetData>
  <mergeCells count="1">
    <mergeCell ref="J9:K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5"/>
  <sheetViews>
    <sheetView topLeftCell="A26" zoomScale="69" zoomScaleNormal="69" workbookViewId="0">
      <selection activeCell="F29" sqref="F2:F29"/>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105.6" x14ac:dyDescent="0.3">
      <c r="A2" s="3">
        <v>1</v>
      </c>
      <c r="B2" s="2" t="s">
        <v>313</v>
      </c>
      <c r="C2" s="3" t="s">
        <v>314</v>
      </c>
      <c r="D2" s="2">
        <v>963.5</v>
      </c>
      <c r="E2" s="3" t="s">
        <v>88</v>
      </c>
      <c r="F2" s="4"/>
      <c r="G2" s="4">
        <v>0</v>
      </c>
      <c r="H2" s="4"/>
      <c r="I2" s="7">
        <f t="shared" ref="I2:I33" si="0">ROUND(F2*D2,0)</f>
        <v>0</v>
      </c>
      <c r="J2" s="7">
        <f t="shared" ref="J2:J33" si="1">ROUND(G2*D2,0)</f>
        <v>0</v>
      </c>
      <c r="K2" s="7">
        <f t="shared" ref="K2:K33" si="2">ROUND(H2*D2,0)</f>
        <v>0</v>
      </c>
      <c r="L2" s="11"/>
      <c r="M2" s="12" t="s">
        <v>315</v>
      </c>
      <c r="N2" s="3" t="s">
        <v>48</v>
      </c>
      <c r="O2" s="3">
        <v>48</v>
      </c>
      <c r="P2" s="3">
        <v>0.42</v>
      </c>
    </row>
    <row r="3" spans="1:16" ht="66" x14ac:dyDescent="0.3">
      <c r="A3" s="3">
        <v>2</v>
      </c>
      <c r="B3" s="2" t="s">
        <v>316</v>
      </c>
      <c r="C3" s="3" t="s">
        <v>317</v>
      </c>
      <c r="D3" s="2">
        <v>963.5</v>
      </c>
      <c r="E3" s="3" t="s">
        <v>88</v>
      </c>
      <c r="F3" s="4"/>
      <c r="G3" s="4">
        <v>0</v>
      </c>
      <c r="H3" s="4"/>
      <c r="I3" s="7">
        <f t="shared" si="0"/>
        <v>0</v>
      </c>
      <c r="J3" s="7">
        <f t="shared" si="1"/>
        <v>0</v>
      </c>
      <c r="K3" s="7">
        <f t="shared" si="2"/>
        <v>0</v>
      </c>
      <c r="L3" s="11"/>
      <c r="M3" s="12"/>
      <c r="N3" s="3" t="s">
        <v>98</v>
      </c>
      <c r="O3" s="3">
        <v>48</v>
      </c>
      <c r="P3" s="3">
        <v>0.41</v>
      </c>
    </row>
    <row r="4" spans="1:16" ht="118.8" x14ac:dyDescent="0.3">
      <c r="A4" s="3">
        <v>3</v>
      </c>
      <c r="B4" s="2" t="s">
        <v>318</v>
      </c>
      <c r="C4" s="3" t="s">
        <v>319</v>
      </c>
      <c r="D4" s="2">
        <v>1107.58</v>
      </c>
      <c r="E4" s="3" t="s">
        <v>88</v>
      </c>
      <c r="F4" s="4"/>
      <c r="G4" s="4">
        <v>0</v>
      </c>
      <c r="H4" s="4"/>
      <c r="I4" s="7">
        <f t="shared" si="0"/>
        <v>0</v>
      </c>
      <c r="J4" s="7">
        <f t="shared" si="1"/>
        <v>0</v>
      </c>
      <c r="K4" s="7">
        <f t="shared" si="2"/>
        <v>0</v>
      </c>
      <c r="L4" s="11"/>
      <c r="M4" s="12" t="s">
        <v>320</v>
      </c>
      <c r="N4" s="3" t="s">
        <v>48</v>
      </c>
      <c r="O4" s="3">
        <v>48</v>
      </c>
      <c r="P4" s="3">
        <v>0.08</v>
      </c>
    </row>
    <row r="5" spans="1:16" ht="132" x14ac:dyDescent="0.3">
      <c r="A5" s="3">
        <v>4</v>
      </c>
      <c r="B5" s="2" t="s">
        <v>321</v>
      </c>
      <c r="C5" s="3" t="s">
        <v>322</v>
      </c>
      <c r="D5" s="2">
        <v>167.34</v>
      </c>
      <c r="E5" s="3" t="s">
        <v>323</v>
      </c>
      <c r="F5" s="4"/>
      <c r="G5" s="4">
        <v>0</v>
      </c>
      <c r="H5" s="4"/>
      <c r="I5" s="7">
        <f t="shared" si="0"/>
        <v>0</v>
      </c>
      <c r="J5" s="7">
        <f t="shared" si="1"/>
        <v>0</v>
      </c>
      <c r="K5" s="7">
        <f t="shared" si="2"/>
        <v>0</v>
      </c>
      <c r="L5" s="11"/>
      <c r="M5" s="12" t="s">
        <v>324</v>
      </c>
      <c r="N5" s="3" t="s">
        <v>48</v>
      </c>
      <c r="O5" s="3">
        <v>48</v>
      </c>
      <c r="P5" s="3">
        <v>2</v>
      </c>
    </row>
    <row r="6" spans="1:16" ht="158.4" x14ac:dyDescent="0.3">
      <c r="A6" s="3">
        <v>5</v>
      </c>
      <c r="B6" s="2" t="s">
        <v>325</v>
      </c>
      <c r="C6" s="3" t="s">
        <v>326</v>
      </c>
      <c r="D6" s="2">
        <v>86.5</v>
      </c>
      <c r="E6" s="3" t="s">
        <v>88</v>
      </c>
      <c r="F6" s="4"/>
      <c r="G6" s="4">
        <v>0</v>
      </c>
      <c r="H6" s="4"/>
      <c r="I6" s="7">
        <f t="shared" si="0"/>
        <v>0</v>
      </c>
      <c r="J6" s="7">
        <f t="shared" si="1"/>
        <v>0</v>
      </c>
      <c r="K6" s="7">
        <f t="shared" si="2"/>
        <v>0</v>
      </c>
      <c r="L6" s="11"/>
      <c r="M6" s="12" t="s">
        <v>327</v>
      </c>
      <c r="N6" s="3" t="s">
        <v>48</v>
      </c>
      <c r="O6" s="3">
        <v>48</v>
      </c>
      <c r="P6" s="3">
        <v>2.34</v>
      </c>
    </row>
    <row r="7" spans="1:16" ht="171.6" x14ac:dyDescent="0.3">
      <c r="A7" s="3">
        <v>6</v>
      </c>
      <c r="B7" s="2" t="s">
        <v>328</v>
      </c>
      <c r="C7" s="3" t="s">
        <v>329</v>
      </c>
      <c r="D7" s="2">
        <v>425.41</v>
      </c>
      <c r="E7" s="3" t="s">
        <v>88</v>
      </c>
      <c r="F7" s="4"/>
      <c r="G7" s="4">
        <v>0</v>
      </c>
      <c r="H7" s="4"/>
      <c r="I7" s="7">
        <f t="shared" si="0"/>
        <v>0</v>
      </c>
      <c r="J7" s="7">
        <f t="shared" si="1"/>
        <v>0</v>
      </c>
      <c r="K7" s="7">
        <f t="shared" si="2"/>
        <v>0</v>
      </c>
      <c r="L7" s="11"/>
      <c r="M7" s="12" t="s">
        <v>330</v>
      </c>
      <c r="N7" s="3" t="s">
        <v>48</v>
      </c>
      <c r="O7" s="3">
        <v>48</v>
      </c>
      <c r="P7" s="3">
        <v>1.9</v>
      </c>
    </row>
    <row r="8" spans="1:16" ht="171.6" x14ac:dyDescent="0.3">
      <c r="A8" s="3">
        <v>7</v>
      </c>
      <c r="B8" s="2" t="s">
        <v>331</v>
      </c>
      <c r="C8" s="3" t="s">
        <v>332</v>
      </c>
      <c r="D8" s="2">
        <v>39.5</v>
      </c>
      <c r="E8" s="3" t="s">
        <v>88</v>
      </c>
      <c r="F8" s="4"/>
      <c r="G8" s="4">
        <v>0</v>
      </c>
      <c r="H8" s="4"/>
      <c r="I8" s="7">
        <f t="shared" si="0"/>
        <v>0</v>
      </c>
      <c r="J8" s="7">
        <f t="shared" si="1"/>
        <v>0</v>
      </c>
      <c r="K8" s="7">
        <f t="shared" si="2"/>
        <v>0</v>
      </c>
      <c r="L8" s="11"/>
      <c r="M8" s="12" t="s">
        <v>333</v>
      </c>
      <c r="N8" s="3" t="s">
        <v>48</v>
      </c>
      <c r="O8" s="3">
        <v>48</v>
      </c>
      <c r="P8" s="3">
        <v>2.08</v>
      </c>
    </row>
    <row r="9" spans="1:16" ht="145.19999999999999" x14ac:dyDescent="0.3">
      <c r="A9" s="3">
        <v>8</v>
      </c>
      <c r="B9" s="2" t="s">
        <v>334</v>
      </c>
      <c r="C9" s="3" t="s">
        <v>335</v>
      </c>
      <c r="D9" s="2">
        <v>109.45</v>
      </c>
      <c r="E9" s="3" t="s">
        <v>67</v>
      </c>
      <c r="F9" s="4"/>
      <c r="G9" s="4">
        <v>0</v>
      </c>
      <c r="H9" s="4"/>
      <c r="I9" s="7">
        <f t="shared" si="0"/>
        <v>0</v>
      </c>
      <c r="J9" s="7">
        <f t="shared" si="1"/>
        <v>0</v>
      </c>
      <c r="K9" s="7">
        <f t="shared" si="2"/>
        <v>0</v>
      </c>
      <c r="L9" s="11"/>
      <c r="M9" s="12" t="s">
        <v>336</v>
      </c>
      <c r="N9" s="3" t="s">
        <v>48</v>
      </c>
      <c r="O9" s="3">
        <v>48</v>
      </c>
      <c r="P9" s="3">
        <v>0.12</v>
      </c>
    </row>
    <row r="10" spans="1:16" ht="105.6" x14ac:dyDescent="0.3">
      <c r="A10" s="3">
        <v>9</v>
      </c>
      <c r="B10" s="2" t="s">
        <v>337</v>
      </c>
      <c r="C10" s="3" t="s">
        <v>338</v>
      </c>
      <c r="D10" s="2">
        <v>52.5</v>
      </c>
      <c r="E10" s="3" t="s">
        <v>88</v>
      </c>
      <c r="F10" s="4"/>
      <c r="G10" s="4">
        <v>0</v>
      </c>
      <c r="H10" s="4"/>
      <c r="I10" s="7">
        <f t="shared" si="0"/>
        <v>0</v>
      </c>
      <c r="J10" s="7">
        <f t="shared" si="1"/>
        <v>0</v>
      </c>
      <c r="K10" s="7">
        <f t="shared" si="2"/>
        <v>0</v>
      </c>
      <c r="L10" s="11"/>
      <c r="M10" s="12" t="s">
        <v>339</v>
      </c>
      <c r="N10" s="3" t="s">
        <v>48</v>
      </c>
      <c r="O10" s="3">
        <v>48</v>
      </c>
      <c r="P10" s="3">
        <v>0.38</v>
      </c>
    </row>
    <row r="11" spans="1:16" ht="118.8" x14ac:dyDescent="0.3">
      <c r="A11" s="3">
        <v>10</v>
      </c>
      <c r="B11" s="2" t="s">
        <v>340</v>
      </c>
      <c r="C11" s="3" t="s">
        <v>341</v>
      </c>
      <c r="D11" s="2">
        <v>164.75</v>
      </c>
      <c r="E11" s="3" t="s">
        <v>88</v>
      </c>
      <c r="F11" s="4"/>
      <c r="G11" s="4">
        <v>0</v>
      </c>
      <c r="H11" s="4"/>
      <c r="I11" s="7">
        <f t="shared" si="0"/>
        <v>0</v>
      </c>
      <c r="J11" s="7">
        <f t="shared" si="1"/>
        <v>0</v>
      </c>
      <c r="K11" s="7">
        <f t="shared" si="2"/>
        <v>0</v>
      </c>
      <c r="L11" s="11"/>
      <c r="M11" s="12" t="s">
        <v>342</v>
      </c>
      <c r="N11" s="3" t="s">
        <v>48</v>
      </c>
      <c r="O11" s="3">
        <v>48</v>
      </c>
      <c r="P11" s="3">
        <v>0.38</v>
      </c>
    </row>
    <row r="12" spans="1:16" ht="303.60000000000002" x14ac:dyDescent="0.3">
      <c r="A12" s="3">
        <v>11</v>
      </c>
      <c r="B12" s="2" t="s">
        <v>343</v>
      </c>
      <c r="C12" s="3" t="s">
        <v>344</v>
      </c>
      <c r="D12" s="2">
        <v>28</v>
      </c>
      <c r="E12" s="3" t="s">
        <v>51</v>
      </c>
      <c r="F12" s="4"/>
      <c r="G12" s="4">
        <v>0</v>
      </c>
      <c r="H12" s="4"/>
      <c r="I12" s="7">
        <f t="shared" si="0"/>
        <v>0</v>
      </c>
      <c r="J12" s="7">
        <f t="shared" si="1"/>
        <v>0</v>
      </c>
      <c r="K12" s="7">
        <f t="shared" si="2"/>
        <v>0</v>
      </c>
      <c r="L12" s="11"/>
      <c r="M12" s="12" t="s">
        <v>345</v>
      </c>
      <c r="N12" s="3" t="s">
        <v>48</v>
      </c>
      <c r="O12" s="3">
        <v>48</v>
      </c>
      <c r="P12" s="3">
        <v>1</v>
      </c>
    </row>
    <row r="13" spans="1:16" ht="66" x14ac:dyDescent="0.3">
      <c r="A13" s="3">
        <v>12</v>
      </c>
      <c r="B13" s="2" t="s">
        <v>346</v>
      </c>
      <c r="C13" s="3" t="s">
        <v>347</v>
      </c>
      <c r="D13" s="2">
        <v>155</v>
      </c>
      <c r="E13" s="3" t="s">
        <v>149</v>
      </c>
      <c r="F13" s="4"/>
      <c r="G13" s="4">
        <v>0</v>
      </c>
      <c r="H13" s="4"/>
      <c r="I13" s="7">
        <f t="shared" si="0"/>
        <v>0</v>
      </c>
      <c r="J13" s="7">
        <f t="shared" si="1"/>
        <v>0</v>
      </c>
      <c r="K13" s="7">
        <f t="shared" si="2"/>
        <v>0</v>
      </c>
      <c r="L13" s="11"/>
      <c r="M13" s="12"/>
      <c r="N13" s="3" t="s">
        <v>98</v>
      </c>
      <c r="O13" s="3">
        <v>48</v>
      </c>
      <c r="P13" s="3">
        <v>7.0000000000000007E-2</v>
      </c>
    </row>
    <row r="14" spans="1:16" ht="132" x14ac:dyDescent="0.3">
      <c r="A14" s="3">
        <v>13</v>
      </c>
      <c r="B14" s="2" t="s">
        <v>348</v>
      </c>
      <c r="C14" s="3" t="s">
        <v>349</v>
      </c>
      <c r="D14" s="2">
        <v>1457</v>
      </c>
      <c r="E14" s="3" t="s">
        <v>88</v>
      </c>
      <c r="F14" s="4"/>
      <c r="G14" s="4">
        <v>0</v>
      </c>
      <c r="H14" s="4"/>
      <c r="I14" s="7">
        <f t="shared" si="0"/>
        <v>0</v>
      </c>
      <c r="J14" s="7">
        <f t="shared" si="1"/>
        <v>0</v>
      </c>
      <c r="K14" s="7">
        <f t="shared" si="2"/>
        <v>0</v>
      </c>
      <c r="L14" s="11"/>
      <c r="M14" s="12" t="s">
        <v>350</v>
      </c>
      <c r="N14" s="3" t="s">
        <v>48</v>
      </c>
      <c r="O14" s="3">
        <v>48</v>
      </c>
      <c r="P14" s="3">
        <v>7.0000000000000007E-2</v>
      </c>
    </row>
    <row r="15" spans="1:16" ht="132" x14ac:dyDescent="0.3">
      <c r="A15" s="3">
        <v>14</v>
      </c>
      <c r="B15" s="2" t="s">
        <v>351</v>
      </c>
      <c r="C15" s="3" t="s">
        <v>352</v>
      </c>
      <c r="D15" s="2">
        <v>1457</v>
      </c>
      <c r="E15" s="3" t="s">
        <v>88</v>
      </c>
      <c r="F15" s="4"/>
      <c r="G15" s="4">
        <v>0</v>
      </c>
      <c r="H15" s="4"/>
      <c r="I15" s="7">
        <f t="shared" si="0"/>
        <v>0</v>
      </c>
      <c r="J15" s="7">
        <f t="shared" si="1"/>
        <v>0</v>
      </c>
      <c r="K15" s="7">
        <f t="shared" si="2"/>
        <v>0</v>
      </c>
      <c r="L15" s="11"/>
      <c r="M15" s="12" t="s">
        <v>353</v>
      </c>
      <c r="N15" s="3" t="s">
        <v>48</v>
      </c>
      <c r="O15" s="3">
        <v>48</v>
      </c>
      <c r="P15" s="3">
        <v>0.27</v>
      </c>
    </row>
    <row r="16" spans="1:16" ht="105.6" x14ac:dyDescent="0.3">
      <c r="A16" s="3">
        <v>15</v>
      </c>
      <c r="B16" s="2" t="s">
        <v>354</v>
      </c>
      <c r="C16" s="3" t="s">
        <v>355</v>
      </c>
      <c r="D16" s="2">
        <v>150</v>
      </c>
      <c r="E16" s="3" t="s">
        <v>88</v>
      </c>
      <c r="F16" s="4"/>
      <c r="G16" s="4">
        <v>0</v>
      </c>
      <c r="H16" s="4"/>
      <c r="I16" s="7">
        <f t="shared" si="0"/>
        <v>0</v>
      </c>
      <c r="J16" s="7">
        <f t="shared" si="1"/>
        <v>0</v>
      </c>
      <c r="K16" s="7">
        <f t="shared" si="2"/>
        <v>0</v>
      </c>
      <c r="L16" s="11"/>
      <c r="M16" s="12" t="s">
        <v>356</v>
      </c>
      <c r="N16" s="3" t="s">
        <v>48</v>
      </c>
      <c r="O16" s="3">
        <v>48</v>
      </c>
      <c r="P16" s="3">
        <v>0.28000000000000003</v>
      </c>
    </row>
    <row r="17" spans="1:16" ht="118.8" x14ac:dyDescent="0.3">
      <c r="A17" s="3">
        <v>16</v>
      </c>
      <c r="B17" s="2" t="s">
        <v>357</v>
      </c>
      <c r="C17" s="3" t="s">
        <v>358</v>
      </c>
      <c r="D17" s="2">
        <v>64.2</v>
      </c>
      <c r="E17" s="3" t="s">
        <v>88</v>
      </c>
      <c r="F17" s="4"/>
      <c r="G17" s="4">
        <v>0</v>
      </c>
      <c r="H17" s="4"/>
      <c r="I17" s="7">
        <f t="shared" si="0"/>
        <v>0</v>
      </c>
      <c r="J17" s="7">
        <f t="shared" si="1"/>
        <v>0</v>
      </c>
      <c r="K17" s="7">
        <f t="shared" si="2"/>
        <v>0</v>
      </c>
      <c r="L17" s="11"/>
      <c r="M17" s="12" t="s">
        <v>359</v>
      </c>
      <c r="N17" s="3" t="s">
        <v>48</v>
      </c>
      <c r="O17" s="3">
        <v>48</v>
      </c>
      <c r="P17" s="3">
        <v>0.51</v>
      </c>
    </row>
    <row r="18" spans="1:16" ht="52.8" x14ac:dyDescent="0.3">
      <c r="A18" s="3">
        <v>17</v>
      </c>
      <c r="B18" s="2" t="s">
        <v>360</v>
      </c>
      <c r="C18" s="3" t="s">
        <v>361</v>
      </c>
      <c r="D18" s="2">
        <v>15</v>
      </c>
      <c r="E18" s="3" t="s">
        <v>51</v>
      </c>
      <c r="F18" s="4"/>
      <c r="G18" s="4">
        <v>0</v>
      </c>
      <c r="H18" s="4"/>
      <c r="I18" s="7">
        <f t="shared" si="0"/>
        <v>0</v>
      </c>
      <c r="J18" s="7">
        <f t="shared" si="1"/>
        <v>0</v>
      </c>
      <c r="K18" s="7">
        <f t="shared" si="2"/>
        <v>0</v>
      </c>
      <c r="L18" s="11"/>
      <c r="M18" s="12" t="s">
        <v>362</v>
      </c>
      <c r="N18" s="3" t="s">
        <v>48</v>
      </c>
      <c r="O18" s="3">
        <v>48</v>
      </c>
      <c r="P18" s="3">
        <v>0.06</v>
      </c>
    </row>
    <row r="19" spans="1:16" ht="118.8" x14ac:dyDescent="0.3">
      <c r="A19" s="3">
        <v>18</v>
      </c>
      <c r="B19" s="2" t="s">
        <v>363</v>
      </c>
      <c r="C19" s="3" t="s">
        <v>364</v>
      </c>
      <c r="D19" s="2">
        <v>219.1</v>
      </c>
      <c r="E19" s="3" t="s">
        <v>67</v>
      </c>
      <c r="F19" s="4"/>
      <c r="G19" s="4">
        <v>0</v>
      </c>
      <c r="H19" s="4"/>
      <c r="I19" s="7">
        <f t="shared" si="0"/>
        <v>0</v>
      </c>
      <c r="J19" s="7">
        <f t="shared" si="1"/>
        <v>0</v>
      </c>
      <c r="K19" s="7">
        <f t="shared" si="2"/>
        <v>0</v>
      </c>
      <c r="L19" s="11"/>
      <c r="M19" s="12" t="s">
        <v>365</v>
      </c>
      <c r="N19" s="3" t="s">
        <v>48</v>
      </c>
      <c r="O19" s="3">
        <v>48</v>
      </c>
      <c r="P19" s="3">
        <v>0.03</v>
      </c>
    </row>
    <row r="20" spans="1:16" ht="118.8" x14ac:dyDescent="0.3">
      <c r="A20" s="3">
        <v>19</v>
      </c>
      <c r="B20" s="2" t="s">
        <v>366</v>
      </c>
      <c r="C20" s="3" t="s">
        <v>367</v>
      </c>
      <c r="D20" s="2">
        <v>2750</v>
      </c>
      <c r="E20" s="3" t="s">
        <v>51</v>
      </c>
      <c r="F20" s="4"/>
      <c r="G20" s="4">
        <v>0</v>
      </c>
      <c r="H20" s="4"/>
      <c r="I20" s="7">
        <f t="shared" si="0"/>
        <v>0</v>
      </c>
      <c r="J20" s="7">
        <f t="shared" si="1"/>
        <v>0</v>
      </c>
      <c r="K20" s="7">
        <f t="shared" si="2"/>
        <v>0</v>
      </c>
      <c r="L20" s="11"/>
      <c r="M20" s="12" t="s">
        <v>368</v>
      </c>
      <c r="N20" s="3" t="s">
        <v>48</v>
      </c>
      <c r="O20" s="3">
        <v>48</v>
      </c>
      <c r="P20" s="3">
        <v>0.05</v>
      </c>
    </row>
    <row r="21" spans="1:16" ht="132" x14ac:dyDescent="0.3">
      <c r="A21" s="3">
        <v>20</v>
      </c>
      <c r="B21" s="2" t="s">
        <v>369</v>
      </c>
      <c r="C21" s="3" t="s">
        <v>370</v>
      </c>
      <c r="D21" s="2">
        <v>360</v>
      </c>
      <c r="E21" s="3" t="s">
        <v>51</v>
      </c>
      <c r="F21" s="4"/>
      <c r="G21" s="4">
        <v>0</v>
      </c>
      <c r="H21" s="4"/>
      <c r="I21" s="7">
        <f t="shared" si="0"/>
        <v>0</v>
      </c>
      <c r="J21" s="7">
        <f t="shared" si="1"/>
        <v>0</v>
      </c>
      <c r="K21" s="7">
        <f t="shared" si="2"/>
        <v>0</v>
      </c>
      <c r="L21" s="11"/>
      <c r="M21" s="12" t="s">
        <v>371</v>
      </c>
      <c r="N21" s="3" t="s">
        <v>48</v>
      </c>
      <c r="O21" s="3">
        <v>48</v>
      </c>
      <c r="P21" s="3">
        <v>0.03</v>
      </c>
    </row>
    <row r="22" spans="1:16" ht="66" x14ac:dyDescent="0.3">
      <c r="A22" s="3">
        <v>21</v>
      </c>
      <c r="B22" s="2" t="s">
        <v>372</v>
      </c>
      <c r="C22" s="3" t="s">
        <v>373</v>
      </c>
      <c r="D22" s="2">
        <v>2614</v>
      </c>
      <c r="E22" s="3" t="s">
        <v>51</v>
      </c>
      <c r="F22" s="4"/>
      <c r="G22" s="4">
        <v>0</v>
      </c>
      <c r="H22" s="4"/>
      <c r="I22" s="7">
        <f t="shared" si="0"/>
        <v>0</v>
      </c>
      <c r="J22" s="7">
        <f t="shared" si="1"/>
        <v>0</v>
      </c>
      <c r="K22" s="7">
        <f t="shared" si="2"/>
        <v>0</v>
      </c>
      <c r="L22" s="11"/>
      <c r="M22" s="12" t="s">
        <v>374</v>
      </c>
      <c r="N22" s="3" t="s">
        <v>48</v>
      </c>
      <c r="O22" s="3">
        <v>48</v>
      </c>
      <c r="P22" s="3">
        <v>0.03</v>
      </c>
    </row>
    <row r="23" spans="1:16" ht="92.4" x14ac:dyDescent="0.3">
      <c r="A23" s="3">
        <v>22</v>
      </c>
      <c r="B23" s="2" t="s">
        <v>375</v>
      </c>
      <c r="C23" s="3" t="s">
        <v>376</v>
      </c>
      <c r="D23" s="2">
        <v>1457.5</v>
      </c>
      <c r="E23" s="3" t="s">
        <v>88</v>
      </c>
      <c r="F23" s="4"/>
      <c r="G23" s="4">
        <v>0</v>
      </c>
      <c r="H23" s="4"/>
      <c r="I23" s="7">
        <f t="shared" si="0"/>
        <v>0</v>
      </c>
      <c r="J23" s="7">
        <f t="shared" si="1"/>
        <v>0</v>
      </c>
      <c r="K23" s="7">
        <f t="shared" si="2"/>
        <v>0</v>
      </c>
      <c r="L23" s="11"/>
      <c r="M23" s="12" t="s">
        <v>377</v>
      </c>
      <c r="N23" s="3" t="s">
        <v>48</v>
      </c>
      <c r="O23" s="3">
        <v>48</v>
      </c>
      <c r="P23" s="3">
        <v>0.16</v>
      </c>
    </row>
    <row r="24" spans="1:16" ht="92.4" x14ac:dyDescent="0.3">
      <c r="A24" s="3">
        <v>23</v>
      </c>
      <c r="B24" s="2" t="s">
        <v>378</v>
      </c>
      <c r="C24" s="3" t="s">
        <v>379</v>
      </c>
      <c r="D24" s="2">
        <v>180.5</v>
      </c>
      <c r="E24" s="3" t="s">
        <v>88</v>
      </c>
      <c r="F24" s="4"/>
      <c r="G24" s="4">
        <v>0</v>
      </c>
      <c r="H24" s="4"/>
      <c r="I24" s="7">
        <f t="shared" si="0"/>
        <v>0</v>
      </c>
      <c r="J24" s="7">
        <f t="shared" si="1"/>
        <v>0</v>
      </c>
      <c r="K24" s="7">
        <f t="shared" si="2"/>
        <v>0</v>
      </c>
      <c r="L24" s="11"/>
      <c r="M24" s="12" t="s">
        <v>380</v>
      </c>
      <c r="N24" s="3" t="s">
        <v>48</v>
      </c>
      <c r="O24" s="3">
        <v>48</v>
      </c>
      <c r="P24" s="3">
        <v>0.28000000000000003</v>
      </c>
    </row>
    <row r="25" spans="1:16" ht="92.4" x14ac:dyDescent="0.3">
      <c r="A25" s="3">
        <v>24</v>
      </c>
      <c r="B25" s="2" t="s">
        <v>381</v>
      </c>
      <c r="C25" s="3" t="s">
        <v>382</v>
      </c>
      <c r="D25" s="2">
        <v>927</v>
      </c>
      <c r="E25" s="3" t="s">
        <v>88</v>
      </c>
      <c r="F25" s="4"/>
      <c r="G25" s="4">
        <v>0</v>
      </c>
      <c r="H25" s="4"/>
      <c r="I25" s="7">
        <f t="shared" si="0"/>
        <v>0</v>
      </c>
      <c r="J25" s="7">
        <f t="shared" si="1"/>
        <v>0</v>
      </c>
      <c r="K25" s="7">
        <f t="shared" si="2"/>
        <v>0</v>
      </c>
      <c r="L25" s="11"/>
      <c r="M25" s="12" t="s">
        <v>383</v>
      </c>
      <c r="N25" s="3" t="s">
        <v>48</v>
      </c>
      <c r="O25" s="3">
        <v>48</v>
      </c>
      <c r="P25" s="3">
        <v>0.28000000000000003</v>
      </c>
    </row>
    <row r="26" spans="1:16" ht="66" x14ac:dyDescent="0.3">
      <c r="A26" s="3">
        <v>25</v>
      </c>
      <c r="B26" s="2" t="s">
        <v>384</v>
      </c>
      <c r="C26" s="3" t="s">
        <v>385</v>
      </c>
      <c r="D26" s="2">
        <v>311</v>
      </c>
      <c r="E26" s="3" t="s">
        <v>51</v>
      </c>
      <c r="F26" s="4"/>
      <c r="G26" s="4">
        <v>0</v>
      </c>
      <c r="H26" s="4"/>
      <c r="I26" s="7">
        <f t="shared" si="0"/>
        <v>0</v>
      </c>
      <c r="J26" s="7">
        <f t="shared" si="1"/>
        <v>0</v>
      </c>
      <c r="K26" s="7">
        <f t="shared" si="2"/>
        <v>0</v>
      </c>
      <c r="L26" s="11"/>
      <c r="M26" s="12"/>
      <c r="N26" s="3"/>
      <c r="O26" s="3">
        <v>48</v>
      </c>
      <c r="P26" s="3">
        <v>0.24</v>
      </c>
    </row>
    <row r="27" spans="1:16" ht="92.4" x14ac:dyDescent="0.3">
      <c r="A27" s="3">
        <v>26</v>
      </c>
      <c r="B27" s="2" t="s">
        <v>386</v>
      </c>
      <c r="C27" s="3" t="s">
        <v>387</v>
      </c>
      <c r="D27" s="2">
        <v>56.57</v>
      </c>
      <c r="E27" s="3" t="s">
        <v>88</v>
      </c>
      <c r="F27" s="4"/>
      <c r="G27" s="4">
        <v>0</v>
      </c>
      <c r="H27" s="4"/>
      <c r="I27" s="7">
        <f t="shared" si="0"/>
        <v>0</v>
      </c>
      <c r="J27" s="7">
        <f t="shared" si="1"/>
        <v>0</v>
      </c>
      <c r="K27" s="7">
        <f t="shared" si="2"/>
        <v>0</v>
      </c>
      <c r="L27" s="11"/>
      <c r="M27" s="12" t="s">
        <v>388</v>
      </c>
      <c r="N27" s="3" t="s">
        <v>48</v>
      </c>
      <c r="O27" s="3">
        <v>48</v>
      </c>
      <c r="P27" s="3">
        <v>0.32</v>
      </c>
    </row>
    <row r="28" spans="1:16" ht="66" x14ac:dyDescent="0.3">
      <c r="A28" s="3">
        <v>27</v>
      </c>
      <c r="B28" s="2" t="s">
        <v>389</v>
      </c>
      <c r="C28" s="3" t="s">
        <v>390</v>
      </c>
      <c r="D28" s="2">
        <v>1457</v>
      </c>
      <c r="E28" s="3" t="s">
        <v>88</v>
      </c>
      <c r="F28" s="4"/>
      <c r="G28" s="4">
        <v>0</v>
      </c>
      <c r="H28" s="4"/>
      <c r="I28" s="7">
        <f t="shared" si="0"/>
        <v>0</v>
      </c>
      <c r="J28" s="7">
        <f t="shared" si="1"/>
        <v>0</v>
      </c>
      <c r="K28" s="7">
        <f t="shared" si="2"/>
        <v>0</v>
      </c>
      <c r="L28" s="11"/>
      <c r="M28" s="12" t="s">
        <v>391</v>
      </c>
      <c r="N28" s="3" t="s">
        <v>48</v>
      </c>
      <c r="O28" s="3">
        <v>48</v>
      </c>
      <c r="P28" s="3">
        <v>0.08</v>
      </c>
    </row>
    <row r="29" spans="1:16" ht="118.8" x14ac:dyDescent="0.3">
      <c r="A29" s="3">
        <v>28</v>
      </c>
      <c r="B29" s="2" t="s">
        <v>392</v>
      </c>
      <c r="C29" s="3" t="s">
        <v>393</v>
      </c>
      <c r="D29" s="2">
        <v>1423.7</v>
      </c>
      <c r="E29" s="3" t="s">
        <v>88</v>
      </c>
      <c r="F29" s="4"/>
      <c r="G29" s="4">
        <v>0</v>
      </c>
      <c r="H29" s="4"/>
      <c r="I29" s="7">
        <f t="shared" si="0"/>
        <v>0</v>
      </c>
      <c r="J29" s="7">
        <f t="shared" si="1"/>
        <v>0</v>
      </c>
      <c r="K29" s="7">
        <f t="shared" si="2"/>
        <v>0</v>
      </c>
      <c r="L29" s="11"/>
      <c r="M29" s="12" t="s">
        <v>394</v>
      </c>
      <c r="N29" s="3" t="s">
        <v>48</v>
      </c>
      <c r="O29" s="3">
        <v>48</v>
      </c>
      <c r="P29" s="3">
        <v>0.24</v>
      </c>
    </row>
    <row r="30" spans="1:16" ht="52.8" x14ac:dyDescent="0.3">
      <c r="A30" s="3">
        <v>29</v>
      </c>
      <c r="B30" s="2" t="s">
        <v>395</v>
      </c>
      <c r="C30" s="3" t="s">
        <v>396</v>
      </c>
      <c r="D30" s="2">
        <v>120</v>
      </c>
      <c r="E30" s="3" t="s">
        <v>88</v>
      </c>
      <c r="F30" s="4">
        <v>0</v>
      </c>
      <c r="G30" s="4">
        <v>0</v>
      </c>
      <c r="H30" s="4"/>
      <c r="I30" s="7">
        <f t="shared" si="0"/>
        <v>0</v>
      </c>
      <c r="J30" s="7">
        <f t="shared" si="1"/>
        <v>0</v>
      </c>
      <c r="K30" s="7">
        <f t="shared" si="2"/>
        <v>0</v>
      </c>
      <c r="L30" s="11"/>
      <c r="M30" s="12" t="s">
        <v>397</v>
      </c>
      <c r="N30" s="3" t="s">
        <v>48</v>
      </c>
      <c r="O30" s="3">
        <v>48</v>
      </c>
      <c r="P30" s="3">
        <v>0.24</v>
      </c>
    </row>
    <row r="31" spans="1:16" ht="52.8" x14ac:dyDescent="0.3">
      <c r="A31" s="3">
        <v>30</v>
      </c>
      <c r="B31" s="2" t="s">
        <v>398</v>
      </c>
      <c r="C31" s="3" t="s">
        <v>399</v>
      </c>
      <c r="D31" s="2">
        <v>50</v>
      </c>
      <c r="E31" s="3" t="s">
        <v>88</v>
      </c>
      <c r="F31" s="4">
        <v>0</v>
      </c>
      <c r="G31" s="4">
        <v>0</v>
      </c>
      <c r="H31" s="4"/>
      <c r="I31" s="7">
        <f t="shared" si="0"/>
        <v>0</v>
      </c>
      <c r="J31" s="7">
        <f t="shared" si="1"/>
        <v>0</v>
      </c>
      <c r="K31" s="7">
        <f t="shared" si="2"/>
        <v>0</v>
      </c>
      <c r="L31" s="11"/>
      <c r="M31" s="12" t="s">
        <v>400</v>
      </c>
      <c r="N31" s="3" t="s">
        <v>48</v>
      </c>
      <c r="O31" s="3">
        <v>48</v>
      </c>
      <c r="P31" s="3">
        <v>0.2</v>
      </c>
    </row>
    <row r="32" spans="1:16" ht="39.6" x14ac:dyDescent="0.3">
      <c r="A32" s="3">
        <v>31</v>
      </c>
      <c r="B32" s="2" t="s">
        <v>401</v>
      </c>
      <c r="C32" s="3" t="s">
        <v>402</v>
      </c>
      <c r="D32" s="2">
        <v>45.2</v>
      </c>
      <c r="E32" s="3" t="s">
        <v>88</v>
      </c>
      <c r="F32" s="4">
        <v>0</v>
      </c>
      <c r="G32" s="4">
        <v>0</v>
      </c>
      <c r="H32" s="4"/>
      <c r="I32" s="7">
        <f t="shared" si="0"/>
        <v>0</v>
      </c>
      <c r="J32" s="7">
        <f t="shared" si="1"/>
        <v>0</v>
      </c>
      <c r="K32" s="7">
        <f t="shared" si="2"/>
        <v>0</v>
      </c>
      <c r="L32" s="11"/>
      <c r="M32" s="12" t="s">
        <v>403</v>
      </c>
      <c r="N32" s="3" t="s">
        <v>48</v>
      </c>
      <c r="O32" s="3">
        <v>48</v>
      </c>
      <c r="P32" s="3">
        <v>0.22</v>
      </c>
    </row>
    <row r="33" spans="1:16" ht="184.8" x14ac:dyDescent="0.3">
      <c r="A33" s="3">
        <v>32</v>
      </c>
      <c r="B33" s="2" t="s">
        <v>404</v>
      </c>
      <c r="C33" s="3" t="s">
        <v>405</v>
      </c>
      <c r="D33" s="2">
        <v>8</v>
      </c>
      <c r="E33" s="3" t="s">
        <v>51</v>
      </c>
      <c r="F33" s="4"/>
      <c r="G33" s="4">
        <v>0</v>
      </c>
      <c r="H33" s="4"/>
      <c r="I33" s="7">
        <f t="shared" si="0"/>
        <v>0</v>
      </c>
      <c r="J33" s="7">
        <f t="shared" si="1"/>
        <v>0</v>
      </c>
      <c r="K33" s="7">
        <f t="shared" si="2"/>
        <v>0</v>
      </c>
      <c r="L33" s="11"/>
      <c r="M33" s="12" t="s">
        <v>406</v>
      </c>
      <c r="N33" s="3" t="s">
        <v>48</v>
      </c>
      <c r="O33" s="3">
        <v>48</v>
      </c>
      <c r="P33" s="3">
        <v>0.63</v>
      </c>
    </row>
    <row r="34" spans="1:16" x14ac:dyDescent="0.3">
      <c r="C34" s="13" t="s">
        <v>52</v>
      </c>
      <c r="I34" s="13">
        <f>ROUND(SUM(I2:I33),0)</f>
        <v>0</v>
      </c>
      <c r="J34" s="13">
        <f>ROUND(SUM(J2:J33),0)</f>
        <v>0</v>
      </c>
      <c r="K34" s="13">
        <f>ROUND(SUM(K2:K33),0)</f>
        <v>0</v>
      </c>
    </row>
    <row r="35" spans="1:16" x14ac:dyDescent="0.3">
      <c r="A35" s="9"/>
      <c r="B35" s="9"/>
      <c r="C35" s="9" t="s">
        <v>53</v>
      </c>
      <c r="D35" s="9"/>
      <c r="E35" s="9"/>
      <c r="F35" s="9"/>
      <c r="G35" s="9"/>
      <c r="H35" s="9"/>
      <c r="I35" s="9">
        <f>I34</f>
        <v>0</v>
      </c>
      <c r="J35" s="21">
        <f>ROUND(J34+K34,0)</f>
        <v>0</v>
      </c>
      <c r="K35" s="21"/>
    </row>
  </sheetData>
  <mergeCells count="1">
    <mergeCell ref="J35:K3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6"/>
  <sheetViews>
    <sheetView tabSelected="1" zoomScale="82" zoomScaleNormal="82" workbookViewId="0">
      <selection activeCell="F2" sqref="F2:F4"/>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158.4" x14ac:dyDescent="0.3">
      <c r="A2" s="3">
        <v>1</v>
      </c>
      <c r="B2" s="2" t="s">
        <v>409</v>
      </c>
      <c r="C2" s="3" t="s">
        <v>410</v>
      </c>
      <c r="D2" s="2">
        <v>10</v>
      </c>
      <c r="E2" s="3" t="s">
        <v>51</v>
      </c>
      <c r="F2" s="4"/>
      <c r="G2" s="4">
        <v>0</v>
      </c>
      <c r="H2" s="4"/>
      <c r="I2" s="7">
        <f>ROUND(F2*D2,0)</f>
        <v>0</v>
      </c>
      <c r="J2" s="7">
        <f>ROUND(G2*D2,0)</f>
        <v>0</v>
      </c>
      <c r="K2" s="7">
        <f>ROUND(H2*D2,0)</f>
        <v>0</v>
      </c>
      <c r="L2" s="11"/>
      <c r="M2" s="12" t="s">
        <v>411</v>
      </c>
      <c r="N2" s="3" t="s">
        <v>48</v>
      </c>
      <c r="O2" s="3">
        <v>49</v>
      </c>
      <c r="P2" s="3">
        <v>1.6</v>
      </c>
    </row>
    <row r="3" spans="1:16" ht="158.4" x14ac:dyDescent="0.3">
      <c r="A3" s="3">
        <v>2</v>
      </c>
      <c r="B3" s="2" t="s">
        <v>412</v>
      </c>
      <c r="C3" s="3" t="s">
        <v>413</v>
      </c>
      <c r="D3" s="2">
        <v>5</v>
      </c>
      <c r="E3" s="3" t="s">
        <v>51</v>
      </c>
      <c r="F3" s="4"/>
      <c r="G3" s="4">
        <v>0</v>
      </c>
      <c r="H3" s="4"/>
      <c r="I3" s="7">
        <f>ROUND(F3*D3,0)</f>
        <v>0</v>
      </c>
      <c r="J3" s="7">
        <f>ROUND(G3*D3,0)</f>
        <v>0</v>
      </c>
      <c r="K3" s="7">
        <f>ROUND(H3*D3,0)</f>
        <v>0</v>
      </c>
      <c r="L3" s="11"/>
      <c r="M3" s="12" t="s">
        <v>414</v>
      </c>
      <c r="N3" s="3" t="s">
        <v>48</v>
      </c>
      <c r="O3" s="3">
        <v>49</v>
      </c>
      <c r="P3" s="3">
        <v>2.6</v>
      </c>
    </row>
    <row r="4" spans="1:16" ht="158.4" x14ac:dyDescent="0.3">
      <c r="A4" s="3">
        <v>3</v>
      </c>
      <c r="B4" s="2" t="s">
        <v>415</v>
      </c>
      <c r="C4" s="3" t="s">
        <v>416</v>
      </c>
      <c r="D4" s="2">
        <v>1</v>
      </c>
      <c r="E4" s="3" t="s">
        <v>51</v>
      </c>
      <c r="F4" s="4"/>
      <c r="G4" s="4">
        <v>0</v>
      </c>
      <c r="H4" s="4"/>
      <c r="I4" s="7">
        <f>ROUND(F4*D4,0)</f>
        <v>0</v>
      </c>
      <c r="J4" s="7">
        <f>ROUND(G4*D4,0)</f>
        <v>0</v>
      </c>
      <c r="K4" s="7">
        <f>ROUND(H4*D4,0)</f>
        <v>0</v>
      </c>
      <c r="L4" s="11"/>
      <c r="M4" s="12"/>
      <c r="N4" s="3" t="s">
        <v>98</v>
      </c>
      <c r="O4" s="3">
        <v>49</v>
      </c>
      <c r="P4" s="3">
        <v>2.6</v>
      </c>
    </row>
    <row r="5" spans="1:16" x14ac:dyDescent="0.3">
      <c r="C5" s="13" t="s">
        <v>52</v>
      </c>
      <c r="I5" s="13">
        <f>ROUND(SUM(I2:I4),0)</f>
        <v>0</v>
      </c>
      <c r="J5" s="13">
        <f>ROUND(SUM(J2:J4),0)</f>
        <v>0</v>
      </c>
      <c r="K5" s="13">
        <f>ROUND(SUM(K2:K4),0)</f>
        <v>0</v>
      </c>
    </row>
    <row r="6" spans="1:16" x14ac:dyDescent="0.3">
      <c r="A6" s="9"/>
      <c r="B6" s="9"/>
      <c r="C6" s="9" t="s">
        <v>53</v>
      </c>
      <c r="D6" s="9"/>
      <c r="E6" s="9"/>
      <c r="F6" s="9"/>
      <c r="G6" s="9"/>
      <c r="H6" s="9"/>
      <c r="I6" s="9">
        <f>I5</f>
        <v>0</v>
      </c>
      <c r="J6" s="21">
        <f>ROUND(J5+K5,0)</f>
        <v>0</v>
      </c>
      <c r="K6" s="21"/>
    </row>
  </sheetData>
  <mergeCells count="1">
    <mergeCell ref="J6:K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selection activeCell="C6" sqref="C6"/>
    </sheetView>
  </sheetViews>
  <sheetFormatPr defaultRowHeight="14.4" x14ac:dyDescent="0.3"/>
  <cols>
    <col min="1" max="1" width="4.6640625" customWidth="1"/>
    <col min="2" max="2" width="30.6640625" customWidth="1"/>
    <col min="3" max="4" width="12.6640625" customWidth="1"/>
  </cols>
  <sheetData>
    <row r="1" spans="1:4" x14ac:dyDescent="0.3">
      <c r="A1" s="1" t="s">
        <v>23</v>
      </c>
      <c r="B1" s="1" t="s">
        <v>24</v>
      </c>
      <c r="C1" s="6" t="s">
        <v>25</v>
      </c>
      <c r="D1" s="6" t="s">
        <v>26</v>
      </c>
    </row>
    <row r="2" spans="1:4" x14ac:dyDescent="0.3">
      <c r="A2" s="3" t="s">
        <v>27</v>
      </c>
      <c r="B2" s="3" t="s">
        <v>28</v>
      </c>
      <c r="C2" s="4">
        <f>'2.Bontás, építőanyagok újraha'!I5</f>
        <v>0</v>
      </c>
      <c r="D2" s="4">
        <f>'2.Bontás, építőanyagok újraha'!J5</f>
        <v>0</v>
      </c>
    </row>
    <row r="3" spans="1:4" x14ac:dyDescent="0.3">
      <c r="A3" s="3" t="s">
        <v>54</v>
      </c>
      <c r="B3" s="3" t="s">
        <v>55</v>
      </c>
      <c r="C3" s="4">
        <f>'5.Építőgépek, szerszámok'!I5</f>
        <v>0</v>
      </c>
      <c r="D3" s="4">
        <f>'5.Építőgépek, szerszámok'!J5</f>
        <v>0</v>
      </c>
    </row>
    <row r="4" spans="1:4" x14ac:dyDescent="0.3">
      <c r="A4" s="3" t="s">
        <v>63</v>
      </c>
      <c r="B4" s="3" t="s">
        <v>64</v>
      </c>
      <c r="C4" s="4">
        <f>'9.Akadálymentesítés'!I5</f>
        <v>0</v>
      </c>
      <c r="D4" s="4">
        <f>'9.Akadálymentesítés'!J5</f>
        <v>0</v>
      </c>
    </row>
    <row r="5" spans="1:4" x14ac:dyDescent="0.3">
      <c r="A5" s="3" t="s">
        <v>72</v>
      </c>
      <c r="B5" s="3" t="s">
        <v>73</v>
      </c>
      <c r="C5" s="4">
        <f>'12.Felvonulási létesítmények'!I7</f>
        <v>0</v>
      </c>
      <c r="D5" s="4">
        <f>'12.Felvonulási létesítmények'!J7</f>
        <v>0</v>
      </c>
    </row>
    <row r="6" spans="1:4" x14ac:dyDescent="0.3">
      <c r="A6" s="3" t="s">
        <v>84</v>
      </c>
      <c r="B6" s="3" t="s">
        <v>85</v>
      </c>
      <c r="C6" s="4">
        <f>'15.Zsaluzás és állványozás'!I5</f>
        <v>0</v>
      </c>
      <c r="D6" s="4">
        <f>'15.Zsaluzás és állványozás'!J5</f>
        <v>0</v>
      </c>
    </row>
    <row r="7" spans="1:4" x14ac:dyDescent="0.3">
      <c r="A7" s="3" t="s">
        <v>93</v>
      </c>
      <c r="B7" s="3" t="s">
        <v>94</v>
      </c>
      <c r="C7" s="4">
        <f>'19.Költségtérítések'!I7</f>
        <v>0</v>
      </c>
      <c r="D7" s="4">
        <f>'19.Költségtérítések'!J7</f>
        <v>0</v>
      </c>
    </row>
    <row r="8" spans="1:4" ht="26.4" x14ac:dyDescent="0.3">
      <c r="A8" s="3" t="s">
        <v>108</v>
      </c>
      <c r="B8" s="3" t="s">
        <v>109</v>
      </c>
      <c r="C8" s="4">
        <f>'32.Előregyártott épületszerkez'!I7</f>
        <v>0</v>
      </c>
      <c r="D8" s="4">
        <f>'32.Előregyártott épületszerkez'!J7</f>
        <v>0</v>
      </c>
    </row>
    <row r="9" spans="1:4" x14ac:dyDescent="0.3">
      <c r="A9" s="3" t="s">
        <v>122</v>
      </c>
      <c r="B9" s="3" t="s">
        <v>123</v>
      </c>
      <c r="C9" s="4">
        <f>'33.Falazás és egyéb kőműves mu'!I10</f>
        <v>0</v>
      </c>
      <c r="D9" s="4">
        <f>'33.Falazás és egyéb kőműves mu'!J10</f>
        <v>0</v>
      </c>
    </row>
    <row r="10" spans="1:4" x14ac:dyDescent="0.3">
      <c r="A10" s="3" t="s">
        <v>145</v>
      </c>
      <c r="B10" s="3" t="s">
        <v>146</v>
      </c>
      <c r="C10" s="4">
        <f>'35.Ácsmunka'!I5</f>
        <v>0</v>
      </c>
      <c r="D10" s="4">
        <f>'35.Ácsmunka'!J5</f>
        <v>0</v>
      </c>
    </row>
    <row r="11" spans="1:4" x14ac:dyDescent="0.3">
      <c r="A11" s="3" t="s">
        <v>154</v>
      </c>
      <c r="B11" s="3" t="s">
        <v>155</v>
      </c>
      <c r="C11" s="4">
        <f>'36.Vakolás és rabicolás'!I10</f>
        <v>0</v>
      </c>
      <c r="D11" s="4">
        <f>'36.Vakolás és rabicolás'!J10</f>
        <v>0</v>
      </c>
    </row>
    <row r="12" spans="1:4" x14ac:dyDescent="0.3">
      <c r="A12" s="3" t="s">
        <v>178</v>
      </c>
      <c r="B12" s="3" t="s">
        <v>179</v>
      </c>
      <c r="C12" s="4">
        <f>'37.Égéstermék-elvezető berende'!I4</f>
        <v>0</v>
      </c>
      <c r="D12" s="4">
        <f>'37.Égéstermék-elvezető berende'!J4</f>
        <v>0</v>
      </c>
    </row>
    <row r="13" spans="1:4" x14ac:dyDescent="0.3">
      <c r="A13" s="3" t="s">
        <v>183</v>
      </c>
      <c r="B13" s="3" t="s">
        <v>184</v>
      </c>
      <c r="C13" s="4">
        <f>'41.Tetőfedés'!I4</f>
        <v>0</v>
      </c>
      <c r="D13" s="4">
        <f>'41.Tetőfedés'!J4</f>
        <v>0</v>
      </c>
    </row>
    <row r="14" spans="1:4" ht="26.4" x14ac:dyDescent="0.3">
      <c r="A14" s="3" t="s">
        <v>188</v>
      </c>
      <c r="B14" s="3" t="s">
        <v>189</v>
      </c>
      <c r="C14" s="4">
        <f>'42.Hideg- és melegburkolatok k'!I9</f>
        <v>0</v>
      </c>
      <c r="D14" s="4">
        <f>'42.Hideg- és melegburkolatok k'!J9</f>
        <v>0</v>
      </c>
    </row>
    <row r="15" spans="1:4" x14ac:dyDescent="0.3">
      <c r="A15" s="3" t="s">
        <v>207</v>
      </c>
      <c r="B15" s="3" t="s">
        <v>208</v>
      </c>
      <c r="C15" s="4">
        <f>'43.Bádogozás'!I11</f>
        <v>0</v>
      </c>
      <c r="D15" s="4">
        <f>'43.Bádogozás'!J11</f>
        <v>0</v>
      </c>
    </row>
    <row r="16" spans="1:4" x14ac:dyDescent="0.3">
      <c r="A16" s="3" t="s">
        <v>233</v>
      </c>
      <c r="B16" s="3" t="s">
        <v>234</v>
      </c>
      <c r="C16" s="4">
        <f>'44.Fa- és műanyag szerkezet el'!I23</f>
        <v>0</v>
      </c>
      <c r="D16" s="4">
        <f>'44.Fa- és műanyag szerkezet el'!J23</f>
        <v>0</v>
      </c>
    </row>
    <row r="17" spans="1:4" ht="26.4" x14ac:dyDescent="0.3">
      <c r="A17" s="3" t="s">
        <v>275</v>
      </c>
      <c r="B17" s="3" t="s">
        <v>276</v>
      </c>
      <c r="C17" s="4">
        <f>'45.Fém nyílászáró és épületlak'!I10</f>
        <v>0</v>
      </c>
      <c r="D17" s="4">
        <f>'45.Fém nyílászáró és épületlak'!J10</f>
        <v>0</v>
      </c>
    </row>
    <row r="18" spans="1:4" x14ac:dyDescent="0.3">
      <c r="A18" s="3" t="s">
        <v>288</v>
      </c>
      <c r="B18" s="3" t="s">
        <v>289</v>
      </c>
      <c r="C18" s="4">
        <f>'47.Felületképzés'!I9</f>
        <v>0</v>
      </c>
      <c r="D18" s="4">
        <f>'47.Felületképzés'!J9</f>
        <v>0</v>
      </c>
    </row>
    <row r="19" spans="1:4" x14ac:dyDescent="0.3">
      <c r="A19" s="3" t="s">
        <v>311</v>
      </c>
      <c r="B19" s="3" t="s">
        <v>312</v>
      </c>
      <c r="C19" s="4">
        <f>'48.Szigetelés'!I35</f>
        <v>0</v>
      </c>
      <c r="D19" s="4">
        <f>'48.Szigetelés'!J35</f>
        <v>0</v>
      </c>
    </row>
    <row r="20" spans="1:4" x14ac:dyDescent="0.3">
      <c r="A20" s="3" t="s">
        <v>407</v>
      </c>
      <c r="B20" s="3" t="s">
        <v>408</v>
      </c>
      <c r="C20" s="4">
        <f>'49.Árnyékolók beépítése'!I6</f>
        <v>0</v>
      </c>
      <c r="D20" s="4">
        <f>'49.Árnyékolók beépítése'!J6</f>
        <v>0</v>
      </c>
    </row>
    <row r="21" spans="1:4" x14ac:dyDescent="0.3">
      <c r="A21" s="9"/>
      <c r="B21" s="9" t="s">
        <v>52</v>
      </c>
      <c r="C21" s="9">
        <f>ROUND(SUM(C2:C20),0)</f>
        <v>0</v>
      </c>
      <c r="D21" s="9">
        <f>ROUND(SUM(D2:D20),0)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
  <sheetViews>
    <sheetView zoomScale="70" zoomScaleNormal="70" workbookViewId="0">
      <selection activeCell="H13" sqref="H1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39.6" x14ac:dyDescent="0.3">
      <c r="A2" s="3">
        <v>1</v>
      </c>
      <c r="B2" s="2" t="s">
        <v>44</v>
      </c>
      <c r="C2" s="3" t="s">
        <v>45</v>
      </c>
      <c r="D2" s="2">
        <v>220</v>
      </c>
      <c r="E2" s="3" t="s">
        <v>46</v>
      </c>
      <c r="F2" s="4">
        <v>0</v>
      </c>
      <c r="G2" s="4"/>
      <c r="H2" s="4"/>
      <c r="I2" s="7">
        <f>ROUND(F2*D2,0)</f>
        <v>0</v>
      </c>
      <c r="J2" s="7">
        <f>ROUND(G2*D2,0)</f>
        <v>0</v>
      </c>
      <c r="K2" s="7">
        <f>ROUND(H2*D2,0)</f>
        <v>0</v>
      </c>
      <c r="L2" s="11"/>
      <c r="M2" s="12" t="s">
        <v>47</v>
      </c>
      <c r="N2" s="3" t="s">
        <v>48</v>
      </c>
      <c r="O2" s="3">
        <v>2</v>
      </c>
      <c r="P2" s="3">
        <v>0.05</v>
      </c>
    </row>
    <row r="3" spans="1:16" ht="39.6" x14ac:dyDescent="0.3">
      <c r="A3" s="3">
        <v>2</v>
      </c>
      <c r="B3" s="2" t="s">
        <v>49</v>
      </c>
      <c r="C3" s="3" t="s">
        <v>50</v>
      </c>
      <c r="D3" s="2">
        <v>36</v>
      </c>
      <c r="E3" s="3" t="s">
        <v>51</v>
      </c>
      <c r="F3" s="4"/>
      <c r="G3" s="4">
        <v>0</v>
      </c>
      <c r="H3" s="4">
        <v>0</v>
      </c>
      <c r="I3" s="7">
        <f>ROUND(F3*D3,0)</f>
        <v>0</v>
      </c>
      <c r="J3" s="7">
        <f>ROUND(G3*D3,0)</f>
        <v>0</v>
      </c>
      <c r="K3" s="7">
        <f>ROUND(H3*D3,0)</f>
        <v>0</v>
      </c>
      <c r="L3" s="11"/>
      <c r="M3" s="12"/>
      <c r="N3" s="3"/>
      <c r="O3" s="3">
        <v>2</v>
      </c>
      <c r="P3" s="3">
        <v>0</v>
      </c>
    </row>
    <row r="4" spans="1:16" x14ac:dyDescent="0.3">
      <c r="C4" s="13" t="s">
        <v>52</v>
      </c>
      <c r="I4" s="13">
        <f>ROUND(SUM(I2:I3),0)</f>
        <v>0</v>
      </c>
      <c r="J4" s="13">
        <f>ROUND(SUM(J2:J3),0)</f>
        <v>0</v>
      </c>
      <c r="K4" s="13">
        <f>ROUND(SUM(K2:K3),0)</f>
        <v>0</v>
      </c>
    </row>
    <row r="5" spans="1:16" x14ac:dyDescent="0.3">
      <c r="A5" s="9"/>
      <c r="B5" s="9"/>
      <c r="C5" s="9" t="s">
        <v>53</v>
      </c>
      <c r="D5" s="9"/>
      <c r="E5" s="9"/>
      <c r="F5" s="9"/>
      <c r="G5" s="9"/>
      <c r="H5" s="9"/>
      <c r="I5" s="9">
        <f>I4</f>
        <v>0</v>
      </c>
      <c r="J5" s="21">
        <f>ROUND(J4+K4,0)</f>
        <v>0</v>
      </c>
      <c r="K5" s="21"/>
    </row>
  </sheetData>
  <mergeCells count="1">
    <mergeCell ref="J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
  <sheetViews>
    <sheetView zoomScale="80" zoomScaleNormal="80" workbookViewId="0">
      <selection activeCell="G2" sqref="G2:G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39.6" x14ac:dyDescent="0.3">
      <c r="A2" s="3">
        <v>1</v>
      </c>
      <c r="B2" s="2" t="s">
        <v>56</v>
      </c>
      <c r="C2" s="3" t="s">
        <v>57</v>
      </c>
      <c r="D2" s="2">
        <v>168</v>
      </c>
      <c r="E2" s="3" t="s">
        <v>58</v>
      </c>
      <c r="F2" s="4">
        <v>0</v>
      </c>
      <c r="G2" s="14"/>
      <c r="H2" s="4">
        <v>0</v>
      </c>
      <c r="I2" s="7">
        <f>ROUND(F2*D2,0)</f>
        <v>0</v>
      </c>
      <c r="J2" s="7">
        <f>ROUND(G2*D2,0)</f>
        <v>0</v>
      </c>
      <c r="K2" s="7">
        <f>ROUND(H2*D2,0)</f>
        <v>0</v>
      </c>
      <c r="L2" s="11"/>
      <c r="M2" s="12" t="s">
        <v>59</v>
      </c>
      <c r="N2" s="3" t="s">
        <v>48</v>
      </c>
      <c r="O2" s="3">
        <v>5</v>
      </c>
      <c r="P2" s="3">
        <v>0</v>
      </c>
    </row>
    <row r="3" spans="1:16" ht="39.6" x14ac:dyDescent="0.3">
      <c r="A3" s="3">
        <v>2</v>
      </c>
      <c r="B3" s="2" t="s">
        <v>60</v>
      </c>
      <c r="C3" s="3" t="s">
        <v>61</v>
      </c>
      <c r="D3" s="2">
        <v>1</v>
      </c>
      <c r="E3" s="3" t="s">
        <v>58</v>
      </c>
      <c r="F3" s="4">
        <v>0</v>
      </c>
      <c r="G3" s="14"/>
      <c r="H3" s="4">
        <v>0</v>
      </c>
      <c r="I3" s="7">
        <f>ROUND(F3*D3,0)</f>
        <v>0</v>
      </c>
      <c r="J3" s="7">
        <f>ROUND(G3*D3,0)</f>
        <v>0</v>
      </c>
      <c r="K3" s="7">
        <f>ROUND(H3*D3,0)</f>
        <v>0</v>
      </c>
      <c r="L3" s="11"/>
      <c r="M3" s="12" t="s">
        <v>62</v>
      </c>
      <c r="N3" s="3" t="s">
        <v>48</v>
      </c>
      <c r="O3" s="3">
        <v>5</v>
      </c>
      <c r="P3" s="3">
        <v>0</v>
      </c>
    </row>
    <row r="4" spans="1:16" x14ac:dyDescent="0.3">
      <c r="C4" s="13" t="s">
        <v>52</v>
      </c>
      <c r="I4" s="13">
        <f>ROUND(SUM(I2:I3),0)</f>
        <v>0</v>
      </c>
      <c r="J4" s="13">
        <f>ROUND(SUM(J2:J3),0)</f>
        <v>0</v>
      </c>
      <c r="K4" s="13">
        <f>ROUND(SUM(K2:K3),0)</f>
        <v>0</v>
      </c>
    </row>
    <row r="5" spans="1:16" x14ac:dyDescent="0.3">
      <c r="A5" s="9"/>
      <c r="B5" s="9"/>
      <c r="C5" s="9" t="s">
        <v>53</v>
      </c>
      <c r="D5" s="9"/>
      <c r="E5" s="9"/>
      <c r="F5" s="9"/>
      <c r="G5" s="9"/>
      <c r="H5" s="9"/>
      <c r="I5" s="9">
        <f>I4</f>
        <v>0</v>
      </c>
      <c r="J5" s="21">
        <f>ROUND(J4+K4,0)</f>
        <v>0</v>
      </c>
      <c r="K5" s="21"/>
    </row>
  </sheetData>
  <mergeCells count="1">
    <mergeCell ref="J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zoomScale="70" zoomScaleNormal="70" workbookViewId="0">
      <selection activeCell="H2" sqref="H2:H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118.8" x14ac:dyDescent="0.3">
      <c r="A2" s="3">
        <v>1</v>
      </c>
      <c r="B2" s="2" t="s">
        <v>65</v>
      </c>
      <c r="C2" s="3" t="s">
        <v>66</v>
      </c>
      <c r="D2" s="2">
        <v>52.8</v>
      </c>
      <c r="E2" s="3" t="s">
        <v>67</v>
      </c>
      <c r="F2" s="14"/>
      <c r="G2" s="14">
        <v>0</v>
      </c>
      <c r="H2" s="14"/>
      <c r="I2" s="15">
        <f>ROUND(F2*D2,0)</f>
        <v>0</v>
      </c>
      <c r="J2" s="15">
        <f>ROUND(G2*D2,0)</f>
        <v>0</v>
      </c>
      <c r="K2" s="15">
        <f>ROUND(H2*D2,0)</f>
        <v>0</v>
      </c>
      <c r="L2" s="11"/>
      <c r="M2" s="12" t="s">
        <v>68</v>
      </c>
      <c r="N2" s="3" t="s">
        <v>48</v>
      </c>
      <c r="O2" s="3">
        <v>9</v>
      </c>
      <c r="P2" s="3">
        <v>0.06</v>
      </c>
    </row>
    <row r="3" spans="1:16" ht="105.6" x14ac:dyDescent="0.3">
      <c r="A3" s="3">
        <v>2</v>
      </c>
      <c r="B3" s="2" t="s">
        <v>69</v>
      </c>
      <c r="C3" s="3" t="s">
        <v>70</v>
      </c>
      <c r="D3" s="2">
        <v>6</v>
      </c>
      <c r="E3" s="3" t="s">
        <v>51</v>
      </c>
      <c r="F3" s="14"/>
      <c r="G3" s="14">
        <v>0</v>
      </c>
      <c r="H3" s="14"/>
      <c r="I3" s="15">
        <f>ROUND(F3*D3,0)</f>
        <v>0</v>
      </c>
      <c r="J3" s="15">
        <f>ROUND(G3*D3,0)</f>
        <v>0</v>
      </c>
      <c r="K3" s="15">
        <f>ROUND(H3*D3,0)</f>
        <v>0</v>
      </c>
      <c r="L3" s="11"/>
      <c r="M3" s="12" t="s">
        <v>71</v>
      </c>
      <c r="N3" s="3" t="s">
        <v>48</v>
      </c>
      <c r="O3" s="3">
        <v>9</v>
      </c>
      <c r="P3" s="3">
        <v>0.17</v>
      </c>
    </row>
    <row r="4" spans="1:16" x14ac:dyDescent="0.3">
      <c r="C4" s="13" t="s">
        <v>52</v>
      </c>
      <c r="I4" s="13">
        <f>ROUND(SUM(I2:I3),0)</f>
        <v>0</v>
      </c>
      <c r="J4" s="13">
        <f>ROUND(SUM(J2:J3),0)</f>
        <v>0</v>
      </c>
      <c r="K4" s="13">
        <f>ROUND(SUM(K2:K3),0)</f>
        <v>0</v>
      </c>
    </row>
    <row r="5" spans="1:16" x14ac:dyDescent="0.3">
      <c r="A5" s="9"/>
      <c r="B5" s="9"/>
      <c r="C5" s="9" t="s">
        <v>53</v>
      </c>
      <c r="D5" s="9"/>
      <c r="E5" s="9"/>
      <c r="F5" s="9"/>
      <c r="G5" s="9"/>
      <c r="H5" s="9"/>
      <c r="I5" s="9">
        <f>I4</f>
        <v>0</v>
      </c>
      <c r="J5" s="21">
        <f>ROUND(J4+K4,0)</f>
        <v>0</v>
      </c>
      <c r="K5" s="21"/>
    </row>
  </sheetData>
  <mergeCells count="1">
    <mergeCell ref="J5:K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zoomScale="70" zoomScaleNormal="70" workbookViewId="0">
      <selection activeCell="F5" sqref="F5"/>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39.6" x14ac:dyDescent="0.3">
      <c r="A2" s="3">
        <v>1</v>
      </c>
      <c r="B2" s="2" t="s">
        <v>74</v>
      </c>
      <c r="C2" s="3" t="s">
        <v>75</v>
      </c>
      <c r="D2" s="2">
        <v>1</v>
      </c>
      <c r="E2" s="3" t="s">
        <v>51</v>
      </c>
      <c r="F2" s="4">
        <v>0</v>
      </c>
      <c r="G2" s="4">
        <v>0</v>
      </c>
      <c r="H2" s="4"/>
      <c r="I2" s="7">
        <f>ROUND(F2*D2,0)</f>
        <v>0</v>
      </c>
      <c r="J2" s="7">
        <f>ROUND(G2*D2,0)</f>
        <v>0</v>
      </c>
      <c r="K2" s="7">
        <f>ROUND(H2*D2,0)</f>
        <v>0</v>
      </c>
      <c r="L2" s="11"/>
      <c r="M2" s="12" t="s">
        <v>76</v>
      </c>
      <c r="N2" s="3" t="s">
        <v>48</v>
      </c>
      <c r="O2" s="3">
        <v>12</v>
      </c>
      <c r="P2" s="3">
        <v>0</v>
      </c>
    </row>
    <row r="3" spans="1:16" ht="26.4" x14ac:dyDescent="0.3">
      <c r="A3" s="3">
        <v>2</v>
      </c>
      <c r="B3" s="2" t="s">
        <v>77</v>
      </c>
      <c r="C3" s="3" t="s">
        <v>78</v>
      </c>
      <c r="D3" s="2">
        <v>1</v>
      </c>
      <c r="E3" s="3" t="s">
        <v>51</v>
      </c>
      <c r="F3" s="4">
        <v>0</v>
      </c>
      <c r="G3" s="4">
        <v>0</v>
      </c>
      <c r="H3" s="4"/>
      <c r="I3" s="7">
        <f>ROUND(F3*D3,0)</f>
        <v>0</v>
      </c>
      <c r="J3" s="7">
        <f>ROUND(G3*D3,0)</f>
        <v>0</v>
      </c>
      <c r="K3" s="7">
        <f>ROUND(H3*D3,0)</f>
        <v>0</v>
      </c>
      <c r="L3" s="11"/>
      <c r="M3" s="12"/>
      <c r="N3" s="3" t="s">
        <v>48</v>
      </c>
      <c r="O3" s="3">
        <v>12</v>
      </c>
      <c r="P3" s="3">
        <v>0</v>
      </c>
    </row>
    <row r="4" spans="1:16" ht="26.4" x14ac:dyDescent="0.3">
      <c r="A4" s="3">
        <v>3</v>
      </c>
      <c r="B4" s="2" t="s">
        <v>79</v>
      </c>
      <c r="C4" s="3" t="s">
        <v>80</v>
      </c>
      <c r="D4" s="2">
        <v>1</v>
      </c>
      <c r="E4" s="3" t="s">
        <v>51</v>
      </c>
      <c r="F4" s="4">
        <v>0</v>
      </c>
      <c r="G4" s="4">
        <v>0</v>
      </c>
      <c r="H4" s="4"/>
      <c r="I4" s="7">
        <f>ROUND(F4*D4,0)</f>
        <v>0</v>
      </c>
      <c r="J4" s="7">
        <f>ROUND(G4*D4,0)</f>
        <v>0</v>
      </c>
      <c r="K4" s="7">
        <f>ROUND(H4*D4,0)</f>
        <v>0</v>
      </c>
      <c r="L4" s="11"/>
      <c r="M4" s="12"/>
      <c r="N4" s="3" t="s">
        <v>48</v>
      </c>
      <c r="O4" s="3">
        <v>12</v>
      </c>
      <c r="P4" s="3">
        <v>0</v>
      </c>
    </row>
    <row r="5" spans="1:16" ht="92.4" x14ac:dyDescent="0.3">
      <c r="A5" s="3">
        <v>4</v>
      </c>
      <c r="B5" s="2" t="s">
        <v>81</v>
      </c>
      <c r="C5" s="3" t="s">
        <v>82</v>
      </c>
      <c r="D5" s="2">
        <v>165</v>
      </c>
      <c r="E5" s="3" t="s">
        <v>67</v>
      </c>
      <c r="F5" s="4"/>
      <c r="G5" s="4">
        <v>0</v>
      </c>
      <c r="H5" s="4">
        <v>0</v>
      </c>
      <c r="I5" s="7">
        <f>ROUND(F5*D5,0)</f>
        <v>0</v>
      </c>
      <c r="J5" s="7">
        <f>ROUND(G5*D5,0)</f>
        <v>0</v>
      </c>
      <c r="K5" s="7">
        <f>ROUND(H5*D5,0)</f>
        <v>0</v>
      </c>
      <c r="L5" s="11"/>
      <c r="M5" s="12" t="s">
        <v>83</v>
      </c>
      <c r="N5" s="3" t="s">
        <v>48</v>
      </c>
      <c r="O5" s="3">
        <v>12</v>
      </c>
      <c r="P5" s="3">
        <v>0.15</v>
      </c>
    </row>
    <row r="6" spans="1:16" x14ac:dyDescent="0.3">
      <c r="C6" s="13" t="s">
        <v>52</v>
      </c>
      <c r="I6" s="13">
        <f>ROUND(SUM(I2:I5),0)</f>
        <v>0</v>
      </c>
      <c r="J6" s="13">
        <f>ROUND(SUM(J2:J5),0)</f>
        <v>0</v>
      </c>
      <c r="K6" s="13">
        <f>ROUND(SUM(K2:K5),0)</f>
        <v>0</v>
      </c>
    </row>
    <row r="7" spans="1:16" x14ac:dyDescent="0.3">
      <c r="A7" s="9"/>
      <c r="B7" s="9"/>
      <c r="C7" s="9" t="s">
        <v>53</v>
      </c>
      <c r="D7" s="9"/>
      <c r="E7" s="9"/>
      <c r="F7" s="9"/>
      <c r="G7" s="9"/>
      <c r="H7" s="9"/>
      <c r="I7" s="9">
        <f>I6</f>
        <v>0</v>
      </c>
      <c r="J7" s="21">
        <f>ROUND(J6+K6,0)</f>
        <v>0</v>
      </c>
      <c r="K7" s="21"/>
    </row>
  </sheetData>
  <mergeCells count="1">
    <mergeCell ref="J7:K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zoomScale="80" zoomScaleNormal="80" workbookViewId="0">
      <selection activeCell="H2" sqref="H2:H3"/>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ht="118.8" x14ac:dyDescent="0.3">
      <c r="A2" s="3">
        <v>1</v>
      </c>
      <c r="B2" s="2" t="s">
        <v>86</v>
      </c>
      <c r="C2" s="3" t="s">
        <v>87</v>
      </c>
      <c r="D2" s="2">
        <v>550</v>
      </c>
      <c r="E2" s="3" t="s">
        <v>88</v>
      </c>
      <c r="F2" s="4"/>
      <c r="G2" s="4">
        <v>0</v>
      </c>
      <c r="H2" s="4"/>
      <c r="I2" s="7">
        <f>ROUND(F2*D2,0)</f>
        <v>0</v>
      </c>
      <c r="J2" s="7">
        <f>ROUND(G2*D2,0)</f>
        <v>0</v>
      </c>
      <c r="K2" s="7">
        <f>ROUND(H2*D2,0)</f>
        <v>0</v>
      </c>
      <c r="L2" s="11"/>
      <c r="M2" s="12" t="s">
        <v>89</v>
      </c>
      <c r="N2" s="3" t="s">
        <v>48</v>
      </c>
      <c r="O2" s="3">
        <v>15</v>
      </c>
      <c r="P2" s="3">
        <v>0.48</v>
      </c>
    </row>
    <row r="3" spans="1:16" ht="39.6" x14ac:dyDescent="0.3">
      <c r="A3" s="3">
        <v>2</v>
      </c>
      <c r="B3" s="2" t="s">
        <v>90</v>
      </c>
      <c r="C3" s="3" t="s">
        <v>91</v>
      </c>
      <c r="D3" s="2">
        <v>500</v>
      </c>
      <c r="E3" s="3" t="s">
        <v>88</v>
      </c>
      <c r="F3" s="4"/>
      <c r="G3" s="4">
        <v>0</v>
      </c>
      <c r="H3" s="4"/>
      <c r="I3" s="7">
        <f>ROUND(F3*D3,0)</f>
        <v>0</v>
      </c>
      <c r="J3" s="7">
        <f>ROUND(G3*D3,0)</f>
        <v>0</v>
      </c>
      <c r="K3" s="7">
        <f>ROUND(H3*D3,0)</f>
        <v>0</v>
      </c>
      <c r="L3" s="11"/>
      <c r="M3" s="12" t="s">
        <v>92</v>
      </c>
      <c r="N3" s="3" t="s">
        <v>48</v>
      </c>
      <c r="O3" s="3">
        <v>15</v>
      </c>
      <c r="P3" s="3">
        <v>0.36</v>
      </c>
    </row>
    <row r="4" spans="1:16" x14ac:dyDescent="0.3">
      <c r="C4" s="13" t="s">
        <v>52</v>
      </c>
      <c r="I4" s="13">
        <f>ROUND(SUM(I2:I3),0)</f>
        <v>0</v>
      </c>
      <c r="J4" s="13">
        <f>ROUND(SUM(J2:J3),0)</f>
        <v>0</v>
      </c>
      <c r="K4" s="13">
        <f>ROUND(SUM(K2:K3),0)</f>
        <v>0</v>
      </c>
    </row>
    <row r="5" spans="1:16" x14ac:dyDescent="0.3">
      <c r="A5" s="9"/>
      <c r="B5" s="9"/>
      <c r="C5" s="9" t="s">
        <v>53</v>
      </c>
      <c r="D5" s="9"/>
      <c r="E5" s="9"/>
      <c r="F5" s="9"/>
      <c r="G5" s="9"/>
      <c r="H5" s="9"/>
      <c r="I5" s="9">
        <f>I4</f>
        <v>0</v>
      </c>
      <c r="J5" s="21">
        <f>ROUND(J4+K4,0)</f>
        <v>0</v>
      </c>
      <c r="K5" s="21"/>
    </row>
  </sheetData>
  <mergeCells count="1">
    <mergeCell ref="J5:K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
  <sheetViews>
    <sheetView zoomScale="70" zoomScaleNormal="70" workbookViewId="0">
      <selection activeCell="H2" sqref="H2:H5"/>
    </sheetView>
  </sheetViews>
  <sheetFormatPr defaultRowHeight="14.4" x14ac:dyDescent="0.3"/>
  <cols>
    <col min="1" max="1" width="4.6640625" customWidth="1"/>
    <col min="2" max="2" width="20.6640625" customWidth="1"/>
    <col min="3" max="3" width="35.6640625" customWidth="1"/>
    <col min="4" max="4" width="7.6640625" customWidth="1"/>
    <col min="5" max="5" width="8.6640625" customWidth="1"/>
    <col min="6" max="11" width="12.6640625" customWidth="1"/>
    <col min="12" max="12" width="20.6640625" customWidth="1"/>
    <col min="13" max="13" width="12.6640625" customWidth="1"/>
    <col min="14" max="14" width="6.6640625" customWidth="1"/>
    <col min="15" max="16" width="8.6640625" customWidth="1"/>
  </cols>
  <sheetData>
    <row r="1" spans="1:16" ht="26.4" x14ac:dyDescent="0.3">
      <c r="A1" s="1" t="s">
        <v>23</v>
      </c>
      <c r="B1" s="1" t="s">
        <v>29</v>
      </c>
      <c r="C1" s="1" t="s">
        <v>30</v>
      </c>
      <c r="D1" s="6" t="s">
        <v>31</v>
      </c>
      <c r="E1" s="6" t="s">
        <v>32</v>
      </c>
      <c r="F1" s="6" t="s">
        <v>33</v>
      </c>
      <c r="G1" s="6" t="s">
        <v>34</v>
      </c>
      <c r="H1" s="6" t="s">
        <v>35</v>
      </c>
      <c r="I1" s="6" t="s">
        <v>36</v>
      </c>
      <c r="J1" s="6" t="s">
        <v>37</v>
      </c>
      <c r="K1" s="6" t="s">
        <v>38</v>
      </c>
      <c r="L1" s="10" t="s">
        <v>39</v>
      </c>
      <c r="M1" s="10" t="s">
        <v>40</v>
      </c>
      <c r="N1" s="10" t="s">
        <v>41</v>
      </c>
      <c r="O1" s="10" t="s">
        <v>42</v>
      </c>
      <c r="P1" s="10" t="s">
        <v>43</v>
      </c>
    </row>
    <row r="2" spans="1:16" x14ac:dyDescent="0.3">
      <c r="A2" s="3">
        <v>1</v>
      </c>
      <c r="B2" s="2" t="s">
        <v>95</v>
      </c>
      <c r="C2" s="3" t="s">
        <v>96</v>
      </c>
      <c r="D2" s="2">
        <v>1</v>
      </c>
      <c r="E2" s="3" t="s">
        <v>97</v>
      </c>
      <c r="F2" s="4"/>
      <c r="G2" s="4">
        <v>0</v>
      </c>
      <c r="H2" s="4"/>
      <c r="I2" s="7">
        <f>ROUND(F2*D2,0)</f>
        <v>0</v>
      </c>
      <c r="J2" s="7">
        <f>ROUND(G2*D2,0)</f>
        <v>0</v>
      </c>
      <c r="K2" s="7">
        <f>ROUND(H2*D2,0)</f>
        <v>0</v>
      </c>
      <c r="L2" s="11"/>
      <c r="M2" s="12"/>
      <c r="N2" s="3" t="s">
        <v>98</v>
      </c>
      <c r="O2" s="3">
        <v>19</v>
      </c>
      <c r="P2" s="3">
        <v>1</v>
      </c>
    </row>
    <row r="3" spans="1:16" ht="39.6" x14ac:dyDescent="0.3">
      <c r="A3" s="3">
        <v>2</v>
      </c>
      <c r="B3" s="2" t="s">
        <v>99</v>
      </c>
      <c r="C3" s="3" t="s">
        <v>100</v>
      </c>
      <c r="D3" s="2">
        <v>1</v>
      </c>
      <c r="E3" s="3" t="s">
        <v>51</v>
      </c>
      <c r="F3" s="4">
        <v>0</v>
      </c>
      <c r="G3" s="4">
        <v>0</v>
      </c>
      <c r="H3" s="4"/>
      <c r="I3" s="7">
        <f>ROUND(F3*D3,0)</f>
        <v>0</v>
      </c>
      <c r="J3" s="7">
        <f>ROUND(G3*D3,0)</f>
        <v>0</v>
      </c>
      <c r="K3" s="7">
        <f>ROUND(H3*D3,0)</f>
        <v>0</v>
      </c>
      <c r="L3" s="11"/>
      <c r="M3" s="12" t="s">
        <v>101</v>
      </c>
      <c r="N3" s="3" t="s">
        <v>48</v>
      </c>
      <c r="O3" s="3">
        <v>19</v>
      </c>
      <c r="P3" s="3">
        <v>0</v>
      </c>
    </row>
    <row r="4" spans="1:16" ht="39.6" x14ac:dyDescent="0.3">
      <c r="A4" s="3">
        <v>3</v>
      </c>
      <c r="B4" s="2" t="s">
        <v>102</v>
      </c>
      <c r="C4" s="3" t="s">
        <v>103</v>
      </c>
      <c r="D4" s="2">
        <v>1</v>
      </c>
      <c r="E4" s="3" t="s">
        <v>51</v>
      </c>
      <c r="F4" s="4">
        <v>0</v>
      </c>
      <c r="G4" s="4">
        <v>0</v>
      </c>
      <c r="H4" s="4"/>
      <c r="I4" s="7">
        <f>ROUND(F4*D4,0)</f>
        <v>0</v>
      </c>
      <c r="J4" s="7">
        <f>ROUND(G4*D4,0)</f>
        <v>0</v>
      </c>
      <c r="K4" s="7">
        <f>ROUND(H4*D4,0)</f>
        <v>0</v>
      </c>
      <c r="L4" s="11"/>
      <c r="M4" s="12" t="s">
        <v>104</v>
      </c>
      <c r="N4" s="3" t="s">
        <v>48</v>
      </c>
      <c r="O4" s="3">
        <v>19</v>
      </c>
      <c r="P4" s="3">
        <v>0</v>
      </c>
    </row>
    <row r="5" spans="1:16" ht="39.6" x14ac:dyDescent="0.3">
      <c r="A5" s="3">
        <v>4</v>
      </c>
      <c r="B5" s="2" t="s">
        <v>105</v>
      </c>
      <c r="C5" s="3" t="s">
        <v>106</v>
      </c>
      <c r="D5" s="2">
        <v>1</v>
      </c>
      <c r="E5" s="3" t="s">
        <v>51</v>
      </c>
      <c r="F5" s="4">
        <v>0</v>
      </c>
      <c r="G5" s="4">
        <v>0</v>
      </c>
      <c r="H5" s="4"/>
      <c r="I5" s="7">
        <f>ROUND(F5*D5,0)</f>
        <v>0</v>
      </c>
      <c r="J5" s="7">
        <f>ROUND(G5*D5,0)</f>
        <v>0</v>
      </c>
      <c r="K5" s="7">
        <f>ROUND(H5*D5,0)</f>
        <v>0</v>
      </c>
      <c r="L5" s="11"/>
      <c r="M5" s="12" t="s">
        <v>107</v>
      </c>
      <c r="N5" s="3" t="s">
        <v>48</v>
      </c>
      <c r="O5" s="3">
        <v>19</v>
      </c>
      <c r="P5" s="3">
        <v>0</v>
      </c>
    </row>
    <row r="6" spans="1:16" x14ac:dyDescent="0.3">
      <c r="C6" s="13" t="s">
        <v>52</v>
      </c>
      <c r="I6" s="13">
        <f>ROUND(SUM(I2:I5),0)</f>
        <v>0</v>
      </c>
      <c r="J6" s="13">
        <f>ROUND(SUM(J2:J5),0)</f>
        <v>0</v>
      </c>
      <c r="K6" s="13">
        <f>ROUND(SUM(K2:K5),0)</f>
        <v>0</v>
      </c>
    </row>
    <row r="7" spans="1:16" x14ac:dyDescent="0.3">
      <c r="A7" s="9"/>
      <c r="B7" s="9"/>
      <c r="C7" s="9" t="s">
        <v>53</v>
      </c>
      <c r="D7" s="9"/>
      <c r="E7" s="9"/>
      <c r="F7" s="9"/>
      <c r="G7" s="9"/>
      <c r="H7" s="9"/>
      <c r="I7" s="9">
        <f>I6</f>
        <v>0</v>
      </c>
      <c r="J7" s="21">
        <f>ROUND(J6+K6,0)</f>
        <v>0</v>
      </c>
      <c r="K7" s="21"/>
    </row>
  </sheetData>
  <mergeCells count="1">
    <mergeCell ref="J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22</vt:i4>
      </vt:variant>
    </vt:vector>
  </HeadingPairs>
  <TitlesOfParts>
    <vt:vector size="22" baseType="lpstr">
      <vt:lpstr>Info</vt:lpstr>
      <vt:lpstr>Főösszesítő</vt:lpstr>
      <vt:lpstr>Munkanem összesítő</vt:lpstr>
      <vt:lpstr>2.Bontás, építőanyagok újraha</vt:lpstr>
      <vt:lpstr>5.Építőgépek, szerszámok</vt:lpstr>
      <vt:lpstr>9.Akadálymentesítés</vt:lpstr>
      <vt:lpstr>12.Felvonulási létesítmények</vt:lpstr>
      <vt:lpstr>15.Zsaluzás és állványozás</vt:lpstr>
      <vt:lpstr>19.Költségtérítések</vt:lpstr>
      <vt:lpstr>32.Előregyártott épületszerkez</vt:lpstr>
      <vt:lpstr>33.Falazás és egyéb kőműves mu</vt:lpstr>
      <vt:lpstr>35.Ácsmunka</vt:lpstr>
      <vt:lpstr>36.Vakolás és rabicolás</vt:lpstr>
      <vt:lpstr>37.Égéstermék-elvezető berende</vt:lpstr>
      <vt:lpstr>41.Tetőfedés</vt:lpstr>
      <vt:lpstr>42.Hideg- és melegburkolatok k</vt:lpstr>
      <vt:lpstr>43.Bádogozás</vt:lpstr>
      <vt:lpstr>44.Fa- és műanyag szerkezet el</vt:lpstr>
      <vt:lpstr>45.Fém nyílászáró és épületlak</vt:lpstr>
      <vt:lpstr>47.Felületképzés</vt:lpstr>
      <vt:lpstr>48.Szigetelés</vt:lpstr>
      <vt:lpstr>49.Árnyékolók beépítése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KBSC öltöző épület felújítása építészet árazott</dc:title>
  <dc:subject/>
  <dc:creator>Wachter Balazs</dc:creator>
  <cp:keywords/>
  <dc:description/>
  <cp:lastModifiedBy>Balazs Wachter</cp:lastModifiedBy>
  <dcterms:created xsi:type="dcterms:W3CDTF">2024-02-24T17:28:04Z</dcterms:created>
  <dcterms:modified xsi:type="dcterms:W3CDTF">2024-03-19T17:12:28Z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427099</vt:lpwstr>
  </property>
  <property fmtid="{D5CDD505-2E9C-101B-9397-08002B2CF9AE}" pid="3" name="title">
    <vt:lpwstr>KBSC öltöző épület felújítása építészet árazott</vt:lpwstr>
  </property>
  <property fmtid="{D5CDD505-2E9C-101B-9397-08002B2CF9AE}" pid="4" name="lessonfee">
    <vt:i4>5200</vt:i4>
  </property>
  <property fmtid="{D5CDD505-2E9C-101B-9397-08002B2CF9AE}" pid="5" name="norm_type_id">
    <vt:lpwstr>2</vt:lpwstr>
  </property>
  <property fmtid="{D5CDD505-2E9C-101B-9397-08002B2CF9AE}" pid="6" name="tender_iow_id">
    <vt:lpwstr>17</vt:lpwstr>
  </property>
  <property fmtid="{D5CDD505-2E9C-101B-9397-08002B2CF9AE}" pid="7" name="created">
    <vt:lpwstr>2024-02-24 17:28:04</vt:lpwstr>
  </property>
  <property fmtid="{D5CDD505-2E9C-101B-9397-08002B2CF9AE}" pid="8" name="changed">
    <vt:lpwstr>2024-03-08 20:55:47</vt:lpwstr>
  </property>
  <property fmtid="{D5CDD505-2E9C-101B-9397-08002B2CF9AE}" pid="9" name="osum">
    <vt:i4>0</vt:i4>
  </property>
  <property fmtid="{D5CDD505-2E9C-101B-9397-08002B2CF9AE}" pid="10" name="priceversion">
    <vt:lpwstr>2024.01.01</vt:lpwstr>
  </property>
  <property fmtid="{D5CDD505-2E9C-101B-9397-08002B2CF9AE}" pid="11" name="currency">
    <vt:lpwstr>HUF</vt:lpwstr>
  </property>
</Properties>
</file>