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bwach\Documents\balázs\sport\tao\2023_főépület_közbeszerzés\Költségvetés_2024_03\MLSZ_csarnok_öltöző__felujitas_ktg\árazatlan ktg\"/>
    </mc:Choice>
  </mc:AlternateContent>
  <xr:revisionPtr revIDLastSave="0" documentId="13_ncr:1_{1C53328A-5AE7-42DF-A4DA-0D44460B8002}" xr6:coauthVersionLast="47" xr6:coauthVersionMax="47" xr10:uidLastSave="{00000000-0000-0000-0000-000000000000}"/>
  <bookViews>
    <workbookView xWindow="-108" yWindow="-108" windowWidth="23256" windowHeight="12576" firstSheet="6" activeTab="8" xr2:uid="{00000000-000D-0000-FFFF-FFFF00000000}"/>
  </bookViews>
  <sheets>
    <sheet name="Főösszesítő" sheetId="2" r:id="rId1"/>
    <sheet name="Munkanem összesítő" sheetId="3" r:id="rId2"/>
    <sheet name="19.Költségtérítések" sheetId="4" r:id="rId3"/>
    <sheet name="33.Falazás és egyéb kőműves mu" sheetId="5" r:id="rId4"/>
    <sheet name="56.Technológiai, vegyi, olajip" sheetId="6" r:id="rId5"/>
    <sheet name="57.Technológiai légtechnikai m" sheetId="7" r:id="rId6"/>
    <sheet name="80.Általános épületgépészeti s" sheetId="9" r:id="rId7"/>
    <sheet name="82.Épületgépészeti szerelvénye" sheetId="10" r:id="rId8"/>
    <sheet name="84.Légkondicionáló berendezések"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4" l="1"/>
  <c r="H3" i="4"/>
  <c r="I9" i="11"/>
  <c r="H9" i="11"/>
  <c r="I8" i="11"/>
  <c r="H8" i="11"/>
  <c r="I7" i="11"/>
  <c r="H7" i="11"/>
  <c r="H6" i="11"/>
  <c r="I5" i="11"/>
  <c r="H5" i="11"/>
  <c r="I4" i="11"/>
  <c r="H4" i="11"/>
  <c r="I3" i="11"/>
  <c r="H3" i="11"/>
  <c r="I2" i="11"/>
  <c r="H2" i="11"/>
  <c r="I2" i="10"/>
  <c r="I3" i="10" s="1"/>
  <c r="D7" i="3" s="1"/>
  <c r="H2" i="10"/>
  <c r="H3" i="10" s="1"/>
  <c r="C7" i="3" s="1"/>
  <c r="I6" i="9"/>
  <c r="H6" i="9"/>
  <c r="I5" i="9"/>
  <c r="H5" i="9"/>
  <c r="I4" i="9"/>
  <c r="H4" i="9"/>
  <c r="I3" i="9"/>
  <c r="H3" i="9"/>
  <c r="I2" i="9"/>
  <c r="H2" i="9"/>
  <c r="H7" i="9" s="1"/>
  <c r="C6" i="3" s="1"/>
  <c r="I10" i="7"/>
  <c r="H10" i="7"/>
  <c r="I9" i="7"/>
  <c r="H9" i="7"/>
  <c r="I8" i="7"/>
  <c r="H8" i="7"/>
  <c r="I7" i="7"/>
  <c r="H7" i="7"/>
  <c r="I6" i="7"/>
  <c r="H6" i="7"/>
  <c r="I5" i="7"/>
  <c r="H5" i="7"/>
  <c r="I4" i="7"/>
  <c r="H4" i="7"/>
  <c r="I3" i="7"/>
  <c r="H3" i="7"/>
  <c r="I2" i="7"/>
  <c r="I11" i="7" s="1"/>
  <c r="D5" i="3" s="1"/>
  <c r="H2" i="7"/>
  <c r="H11" i="7" s="1"/>
  <c r="C5" i="3" s="1"/>
  <c r="I8" i="6"/>
  <c r="H8" i="6"/>
  <c r="I7" i="6"/>
  <c r="H7" i="6"/>
  <c r="I6" i="6"/>
  <c r="H6" i="6"/>
  <c r="I5" i="6"/>
  <c r="H5" i="6"/>
  <c r="I4" i="6"/>
  <c r="H4" i="6"/>
  <c r="I3" i="6"/>
  <c r="H3" i="6"/>
  <c r="I2" i="6"/>
  <c r="H2" i="6"/>
  <c r="H9" i="6" s="1"/>
  <c r="C4" i="3" s="1"/>
  <c r="I3" i="5"/>
  <c r="H3" i="5"/>
  <c r="I2" i="5"/>
  <c r="I4" i="5" s="1"/>
  <c r="D3" i="3" s="1"/>
  <c r="H2" i="5"/>
  <c r="H4" i="5" s="1"/>
  <c r="C3" i="3" s="1"/>
  <c r="I3" i="4"/>
  <c r="I2" i="4"/>
  <c r="I4" i="4" s="1"/>
  <c r="D2" i="3" s="1"/>
  <c r="H4" i="4" l="1"/>
  <c r="C2" i="3" s="1"/>
  <c r="C9" i="3" s="1"/>
  <c r="C5" i="2" s="1"/>
  <c r="I9" i="6"/>
  <c r="D4" i="3" s="1"/>
  <c r="I7" i="9"/>
  <c r="D6" i="3" s="1"/>
  <c r="H10" i="11"/>
  <c r="C8" i="3" s="1"/>
  <c r="I10" i="11"/>
  <c r="D8" i="3" s="1"/>
  <c r="D9" i="3" s="1"/>
  <c r="D5" i="2" s="1"/>
  <c r="C6" i="2" l="1"/>
  <c r="C7" i="2" s="1"/>
  <c r="C8" i="2" s="1"/>
</calcChain>
</file>

<file path=xl/sharedStrings.xml><?xml version="1.0" encoding="utf-8"?>
<sst xmlns="http://schemas.openxmlformats.org/spreadsheetml/2006/main" count="199" uniqueCount="103">
  <si>
    <t>Költségvetés főösszesítő</t>
  </si>
  <si>
    <t>Megnevezés</t>
  </si>
  <si>
    <t>Anyagköltség</t>
  </si>
  <si>
    <t>Díjköltség</t>
  </si>
  <si>
    <t>1 Építmény közvetlen költségei</t>
  </si>
  <si>
    <t>2.1 ÁFA vetítési alap</t>
  </si>
  <si>
    <t>2.2 ÁFA</t>
  </si>
  <si>
    <t>3 A munka ára (HUF)</t>
  </si>
  <si>
    <t>Ssz.</t>
  </si>
  <si>
    <t>19</t>
  </si>
  <si>
    <t>Költségtérítések</t>
  </si>
  <si>
    <t>33</t>
  </si>
  <si>
    <t>Falazás és egyéb kőműves munkák</t>
  </si>
  <si>
    <t>56</t>
  </si>
  <si>
    <t>Technológiai, vegyi, olajipari és szénhidrogén csõszerelési munkák</t>
  </si>
  <si>
    <t>57</t>
  </si>
  <si>
    <t>Technológiai légtechnikai munkák</t>
  </si>
  <si>
    <t>80</t>
  </si>
  <si>
    <t>Általános épületgépészeti szigetelés</t>
  </si>
  <si>
    <t>82</t>
  </si>
  <si>
    <t>Épületgépészeti szerelvények és berendezések szerelése</t>
  </si>
  <si>
    <t>84</t>
  </si>
  <si>
    <t>Légkondicionáló berendezések</t>
  </si>
  <si>
    <t>Összesen (HUF)</t>
  </si>
  <si>
    <t>Tételszám</t>
  </si>
  <si>
    <t>Tétel szövege</t>
  </si>
  <si>
    <t>Menny.</t>
  </si>
  <si>
    <t>Egység</t>
  </si>
  <si>
    <t>Anyag egységár</t>
  </si>
  <si>
    <t>Díj egységre</t>
  </si>
  <si>
    <t>Anyag összesen</t>
  </si>
  <si>
    <t>Díj összesen</t>
  </si>
  <si>
    <t>19-010-1.21.2</t>
  </si>
  <si>
    <t>Általános teendők, befejezés szakaszában, megvalósulási tervdokumentáció elkészítése</t>
  </si>
  <si>
    <t>db</t>
  </si>
  <si>
    <t>19-010-1.21.4</t>
  </si>
  <si>
    <t>Általános teendők, befejezés szakaszában, kezelő személyzet oktatása</t>
  </si>
  <si>
    <t>Munkanem összesen (HUF)</t>
  </si>
  <si>
    <t>33-063-1.1.1</t>
  </si>
  <si>
    <t>Faláttörés 30x30 cm méretig, téglafalban, 12 cm falvastagságig</t>
  </si>
  <si>
    <t>33-063-2.1.1</t>
  </si>
  <si>
    <t>Födémáttörés 30x30 cm méretig, 30 cm födémvastagságig, bármely téglaboltozatos födémben</t>
  </si>
  <si>
    <t>56-055-2.1.2.1-0490273</t>
  </si>
  <si>
    <t>Épületgépészeti csőtartó rendszerelemek helyszíni szerelése, csőbilincs 12"-ig vagy NA 300-ig, hangcsillapító betéttel, 3/8" - 3" vagy 9,5-101 mm között, MÜPRO OPTIMAL Junior® DAMMGULAST® zöld, M8, 12 mm (12-14 mm), horganyzott, Cikkszám:141485</t>
  </si>
  <si>
    <t>56-055-2.1.2.1-0490275</t>
  </si>
  <si>
    <t>Épületgépészeti csőtartó rendszerelemek helyszíni szerelése, csőbilincs 12"-ig vagy NA 300-ig, hangcsillapító betéttel, 3/8" - 3" vagy 9,5-101 mm között, MÜPRO OPTIMAL Junior® DAMMGULAST® zöld, M8, 3/8" (15-18 mm), horganyzott, Cikkszám:136101</t>
  </si>
  <si>
    <t>56-055-2.1.2.1-0490276</t>
  </si>
  <si>
    <t>Épületgépészeti csőtartó rendszerelemek helyszíni szerelése, csőbilincs 12"-ig vagy NA 300-ig, hangcsillapító betéttel, 3/8" - 3" vagy 9,5-101 mm között, MÜPRO OPTIMAL Junior® DAMMGULAST® zöld, M8, 1/2" (19-22 mm), horganyzott, Cikkszám:136102</t>
  </si>
  <si>
    <t>56-055-2.1.2.1-0490277</t>
  </si>
  <si>
    <t>Épületgépészeti csőtartó rendszerelemek helyszíni szerelése, csőbilincs 12"-ig vagy NA 300-ig, hangcsillapító betéttel, 3/8" - 3" vagy 9,5-101 mm között, MÜPRO OPTIMAL Junior® DAMMGULAST® zöld, M8, 3/4" (23-27 mm), horganyzott, Cikkszám:136103</t>
  </si>
  <si>
    <t>56-055-2.1.2.1-0490278</t>
  </si>
  <si>
    <t>Épületgépészeti csőtartó rendszerelemek helyszíni szerelése, csőbilincs 12"-ig vagy NA 300-ig, hangcsillapító betéttel, 3/8" - 3" vagy 9,5-101 mm között, MÜPRO OPTIMAL Junior® DAMMGULAST® zöld, M8, 28 mmm (26-30 mm), horganyzott, Cikkszám:141486</t>
  </si>
  <si>
    <t>56-055-21.6.1-0296038</t>
  </si>
  <si>
    <t>Épületgépészeti rögzitéstechnikai elemek szerelése, fémdübel (beütőék), beton vagy tömör téglafalba, ütvefúrással vagy fúrással elhelyezve, M 10-ig, Fémdübel, M 8</t>
  </si>
  <si>
    <t>56-055-2.8.1-0490391</t>
  </si>
  <si>
    <t>Épületgépészeti csőtartó rendszerelemek helyszíni szerelése, menetes cső/rúd függesztőszárként, méretrevágva, MÜPRO Menetes szár, M8, 1000 mm, horganyzott, Cikkszám:113639</t>
  </si>
  <si>
    <t>57-041-3.1.1.1.1.1-0388405</t>
  </si>
  <si>
    <t>Klíma csővezetékek és idomok szerelése, vörösréz csővezeték, kapilláris forrasztással, szabadon, horonyba vagy padlócsatornába szerelve, csőidomok és tartók nélkül, ámérő 42 mm-ig, átmérő 5 -12 mm, Vegytiszta vörösrézcső, lágy, 10,0 x 1,0 mm, 50 m tekercsben</t>
  </si>
  <si>
    <t>m</t>
  </si>
  <si>
    <t>57-041-3.1.1.1.1.1-0388406</t>
  </si>
  <si>
    <t>Klíma csővezetékek és idomok szerelése, vörösréz csővezeték, kapilláris forrasztással, szabadon, horonyba vagy padlócsatornába szerelve, csőidomok és tartók nélkül, ámérő 42 mm-ig, átmérő 5 -12 mm, Vegytiszta vörösrézcső, lágy, 12,0 x 1,0 mm, 50 m tekercsben</t>
  </si>
  <si>
    <t>57-041-3.1.1.1.1.2-0388408</t>
  </si>
  <si>
    <t>Klíma csővezetékek és idomok szerelése, vörösréz csővezeték, kapilláris forrasztással, szabadon, horonyba vagy padlócsatornába szerelve, csőidomok és tartók nélkül, ámérő 42 mm-ig, átmérő 15-18 mm, Vegytiszta vörösrézcső, lágy, 16,0 x 1,0 mm, 25 m tekercsben</t>
  </si>
  <si>
    <t>57-041-3.1.1.1.1.2-0388409</t>
  </si>
  <si>
    <t>Klíma csővezetékek és idomok szerelése, vörösréz csővezeték, kapilláris forrasztással, szabadon, horonyba vagy padlócsatornába szerelve, csőidomok és tartók nélkül, ámérő 42 mm-ig, átmérő 15-18 mm, Vegytiszta vörösrézcső, lágy, 18,0 x 1,0 mm, 25 m tekercsben</t>
  </si>
  <si>
    <t>57-041-3.1.1.1.1.4-0388499</t>
  </si>
  <si>
    <t>Klíma csővezetékek és idomok szerelése, vörösréz csővezeték, kapilláris forrasztással, szabadon, horonyba vagy padlócsatornába szerelve, csőidomok és tartók nélkül, ámérő 42 mm-ig, átmérő 28 mm, Vegytiszta vörösrézcső, lágy, 25,0 x 1,0 mm, 25 m tekercsben</t>
  </si>
  <si>
    <t>57-041-3.1.1.1.1.4-0388411</t>
  </si>
  <si>
    <t>Klíma csővezetékek és idomok szerelése, vörösréz csővezeték, kapilláris forrasztással, szabadon, horonyba vagy padlócsatornába szerelve, csőidomok és tartók nélkül, ámérő 42 mm-ig, átmérő 28 mm, Vegytiszta vörösrézcső, lágy, 28,0 x 1,0 mm, 25 m tekercsben</t>
  </si>
  <si>
    <t>57-041-3.2.3.1.2.1-0256211</t>
  </si>
  <si>
    <t xml:space="preserve">Klíma csővezetékek és idomok szerelése, vörösréz csőidom, kapilláris forrasztással, három csatlakozású idom, tokos kivitelben,vrf típusú osztó idom 135kW-ig;  Gree GMV inverter Y-elágazóidom-pár ML01/A </t>
  </si>
  <si>
    <t xml:space="preserve">Klíma csővezetékek és idomok szerelése, vörösréz csőidom, kapilláris forrasztással, három csatlakozású idom, tokos kivitelben,vrf típusú osztó idom 135kW-ig;  Gree GMV inverter Y-elágazóidom-pár FQ02/A </t>
  </si>
  <si>
    <t xml:space="preserve">Klíma csővezetékek és idomok szerelése, vörösréz csőidom, kapilláris forrasztással, három csatlakozású idom, tokos kivitelben,vrf típusú osztó idom 135kW-ig;  Gree GMV inverter Y-elágazóidom-pár FQ01A/A </t>
  </si>
  <si>
    <t>80-004-1.4.1.1.1-0125363</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</si>
  <si>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10 mm</t>
  </si>
  <si>
    <t>80-004-1.4.1.1.1-0125364</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</si>
  <si>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12 mm</t>
  </si>
  <si>
    <t>80-004-1.4.1.1.1-0125365</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</si>
  <si>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15 mm</t>
  </si>
  <si>
    <t>80-004-1.4.1.1.1-0125366</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</si>
  <si>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18 mm</t>
  </si>
  <si>
    <t>80-004-1.4.1.1.1-0125368</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</si>
  <si>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28 mm</t>
  </si>
  <si>
    <t>82-016-6.1.1-0461110</t>
  </si>
  <si>
    <t>Felirati táblák elhelyezése zománcozott egysoros 80x40-100x150 mm, Zománc feliratos fémtábla, 1 soros 12x12 cm</t>
  </si>
  <si>
    <t>84-001-90</t>
  </si>
  <si>
    <t>Klímaberendezések beszabályozása, beüzemelése</t>
  </si>
  <si>
    <t>óra</t>
  </si>
  <si>
    <t>84-001-91-0221251</t>
  </si>
  <si>
    <t>Klímaberendezések karbantartása, fertőtlenítése, MANTISEPT Disinfectant vízbázisú folyékony felületfertőtlenítőszer, mezőgazdasági, ipari, egészségügyi, kereskedelmi, háztartási célokra, kézi permetezéssel, azonnali baktérium-, gomba- és vírusölő hatással, hosszantartó védelemmel, környezetre ártalmatlan, Cikkszám: MANTISEPT 750 ml</t>
  </si>
  <si>
    <t>84-001-7.2.4.3-0560444</t>
  </si>
  <si>
    <t>Változó tömegáramú, inverteres multi split klímák elhelyezése, csővezetés nélkül, beltéri egységek, vezetékes távszabályzóval, légcsatornázható, hűtőteljesítmény: 16,0 kW-ig, Gree GMV5 VRF inverter magas nyomású légcsatornás beltéri 8 kW, kivitel: légcsatornázható, vezetékes távirányítóval, cseppszivattyúval, névl.hűtőteljesítmény: 8000 W, névl.fűtőteljesítmény: 9000 W, GMV-ND80PHS/B-T</t>
  </si>
  <si>
    <t>84-001-7.1.1-0560811</t>
  </si>
  <si>
    <t>Változó tömegáramú, inverteres multi split klímák elhelyezése, csővezetés nélkül, kültéri egységek, hőszivattyús kivitelű, hűtő-/fűtőteljesítmény: 65 kW / 70 kW-ig, Gree GMV6 2 csöves DC inverteres kültéri 22,4 kW, névl.hűtőteljesítm.: 33,5 kW, névl.fűtőteljesítm.: 37,5 kW, hűtőközeg: R410A, max.ráköthető beltéri: 19 db, Csz.: GMV-224WM/H-X</t>
  </si>
  <si>
    <t>84-001-7.1.1-0560812</t>
  </si>
  <si>
    <t>Változó tömegáramú, inverteres multi split klímák elhelyezése, csővezetés nélkül, kültéri egységek, hőszivattyús kivitelű, hűtő-/fűtőteljesítmény: 65 kW / 70 kW-ig, Gree GMV6 2 csöves DC inverteres kültéri 28 kW, névl.hűtőteljesítmény: 28kW, névl.fűtőteljesítm.: 31,5 kW, hűtőközeg: R410A, max.ráköthető beltéri: 16 db, Csz.: GMV-280WM/H-X</t>
  </si>
  <si>
    <t>84-001-10.1-0270400</t>
  </si>
  <si>
    <t>Felügyeleti rendszer elhelyezése elektromos és gépészeti bekötés nélkül, Gree</t>
  </si>
  <si>
    <t>84-001-10.1-0270524</t>
  </si>
  <si>
    <t xml:space="preserve">Klíma vezérlő, osztódoboz, működtető, felügyeleti rendszer elhelyezése elektromos és gépészeti bekötés nélkül, Gree központi vezérlőegység CE52-24/F </t>
  </si>
  <si>
    <t>01-100-1.3</t>
  </si>
  <si>
    <t>Berendezések R410a hűtőközeggel való feltöltése</t>
  </si>
  <si>
    <t>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</si>
</sst>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 ###\ ###\ ##0"/>
  </numFmts>
  <fonts count="5">
    <font>
      <sz val="11"/>
      <color theme="1"/>
      <name val="Calibri"/>
      <charset val="134"/>
      <scheme val="minor"/>
    </font>
    <font>
      <b/>
      <sz val="10"/>
      <color theme="1"/>
      <name val="Times New Roman"/>
      <family val="1"/>
      <charset val="238"/>
    </font>
    <font>
      <sz val="10"/>
      <color theme="1"/>
      <name val="Times New Roman"/>
      <family val="1"/>
      <charset val="238"/>
    </font>
    <font>
      <b/>
      <sz val="11"/>
      <color theme="1"/>
      <name val="Times New Roman"/>
      <family val="1"/>
      <charset val="238"/>
    </font>
    <font>
      <b/>
      <sz val="14"/>
      <color theme="1"/>
      <name val="Times New Roman"/>
      <family val="1"/>
      <charset val="238"/>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6">
    <border>
      <left/>
      <right/>
      <top/>
      <bottom/>
      <diagonal/>
    </border>
    <border>
      <left style="thin">
        <color auto="1"/>
      </left>
      <right style="thin">
        <color auto="1"/>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style="thin">
        <color auto="1"/>
      </left>
      <right/>
      <top style="thin">
        <color rgb="FF000000"/>
      </top>
      <bottom style="thin">
        <color rgb="FF000000"/>
      </bottom>
      <diagonal/>
    </border>
    <border>
      <left style="thin">
        <color rgb="FFC0C0C0"/>
      </left>
      <right/>
      <top style="thin">
        <color rgb="FF000000"/>
      </top>
      <bottom style="thin">
        <color rgb="FF000000"/>
      </bottom>
      <diagonal/>
    </border>
    <border>
      <left style="thin">
        <color rgb="FFC0C0C0"/>
      </left>
      <right style="thin">
        <color rgb="FFC0C0C0"/>
      </right>
      <top style="thin">
        <color rgb="FFC0C0C0"/>
      </top>
      <bottom style="thin">
        <color rgb="FF00000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0" fontId="2" fillId="0" borderId="0" xfId="0" applyFont="1" applyAlignment="1">
      <alignment vertical="top" wrapText="1"/>
    </xf>
    <xf numFmtId="0" fontId="1" fillId="0" borderId="0" xfId="0" applyFont="1" applyAlignment="1">
      <alignment vertical="top" wrapText="1"/>
    </xf>
    <xf numFmtId="168" fontId="2" fillId="0" borderId="0" xfId="0" applyNumberFormat="1" applyFont="1" applyAlignment="1">
      <alignment vertical="top"/>
    </xf>
    <xf numFmtId="168" fontId="1" fillId="0" borderId="0" xfId="0" applyNumberFormat="1" applyFont="1" applyAlignment="1">
      <alignment vertical="top" wrapText="1"/>
    </xf>
    <xf numFmtId="168" fontId="3" fillId="0" borderId="2" xfId="0" applyNumberFormat="1" applyFont="1" applyBorder="1" applyAlignment="1">
      <alignment vertical="top" wrapText="1"/>
    </xf>
    <xf numFmtId="168" fontId="1" fillId="0" borderId="2" xfId="0" applyNumberFormat="1" applyFont="1" applyBorder="1" applyAlignment="1">
      <alignment vertical="top" wrapText="1"/>
    </xf>
    <xf numFmtId="0" fontId="1" fillId="2" borderId="3" xfId="0" applyFont="1" applyFill="1" applyBorder="1" applyAlignment="1">
      <alignment horizontal="right" vertical="top" wrapText="1"/>
    </xf>
    <xf numFmtId="0" fontId="1" fillId="3" borderId="0" xfId="0" applyFont="1" applyFill="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wrapText="1"/>
    </xf>
    <xf numFmtId="168" fontId="1" fillId="0" borderId="4" xfId="0" applyNumberFormat="1" applyFont="1" applyBorder="1" applyAlignment="1">
      <alignment vertical="top" wrapText="1"/>
    </xf>
    <xf numFmtId="10" fontId="2" fillId="0" borderId="5" xfId="0" applyNumberFormat="1" applyFont="1" applyBorder="1" applyAlignment="1">
      <alignment horizontal="right" vertical="top" wrapText="1"/>
    </xf>
    <xf numFmtId="0" fontId="1" fillId="0" borderId="0" xfId="0" applyFont="1" applyAlignment="1">
      <alignment vertical="top" wrapText="1"/>
    </xf>
    <xf numFmtId="168" fontId="4" fillId="0" borderId="5" xfId="0" applyNumberFormat="1" applyFont="1" applyBorder="1" applyAlignment="1">
      <alignment horizontal="center" vertical="top" wrapText="1"/>
    </xf>
    <xf numFmtId="168" fontId="2" fillId="0" borderId="0" xfId="0" applyNumberFormat="1" applyFont="1" applyAlignment="1">
      <alignment horizontal="center" vertical="top" wrapText="1"/>
    </xf>
    <xf numFmtId="168" fontId="3" fillId="0" borderId="2" xfId="0" applyNumberFormat="1" applyFont="1" applyBorder="1" applyAlignment="1">
      <alignment horizontal="center" vertical="top"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workbookViewId="0">
      <selection activeCell="C14" sqref="C14"/>
    </sheetView>
  </sheetViews>
  <sheetFormatPr defaultColWidth="9" defaultRowHeight="14.4"/>
  <cols>
    <col min="1" max="1" width="30.6640625" customWidth="1"/>
    <col min="2" max="2" width="8.6640625" customWidth="1"/>
    <col min="3" max="4" width="12.6640625" customWidth="1"/>
  </cols>
  <sheetData>
    <row r="1" spans="1:4">
      <c r="A1" s="15"/>
      <c r="B1" s="15"/>
      <c r="C1" s="15"/>
      <c r="D1" s="15"/>
    </row>
    <row r="3" spans="1:4" ht="17.399999999999999">
      <c r="A3" s="16" t="s">
        <v>0</v>
      </c>
      <c r="B3" s="16"/>
      <c r="C3" s="16"/>
      <c r="D3" s="16"/>
    </row>
    <row r="4" spans="1:4">
      <c r="A4" s="1" t="s">
        <v>1</v>
      </c>
      <c r="B4" s="2"/>
      <c r="C4" s="2" t="s">
        <v>2</v>
      </c>
      <c r="D4" s="2" t="s">
        <v>3</v>
      </c>
    </row>
    <row r="5" spans="1:4">
      <c r="A5" s="3" t="s">
        <v>4</v>
      </c>
      <c r="C5" s="6">
        <f>'Munkanem összesítő'!C9</f>
        <v>0</v>
      </c>
      <c r="D5" s="6">
        <f>'Munkanem összesítő'!D9</f>
        <v>0</v>
      </c>
    </row>
    <row r="6" spans="1:4">
      <c r="A6" s="3" t="s">
        <v>5</v>
      </c>
      <c r="C6" s="17">
        <f>ROUND(C5+D5,0)</f>
        <v>0</v>
      </c>
      <c r="D6" s="17"/>
    </row>
    <row r="7" spans="1:4">
      <c r="A7" s="3" t="s">
        <v>6</v>
      </c>
      <c r="B7" s="14">
        <v>0.27</v>
      </c>
      <c r="C7" s="17">
        <f>ROUND(C6*B7,0)</f>
        <v>0</v>
      </c>
      <c r="D7" s="17"/>
    </row>
    <row r="8" spans="1:4">
      <c r="A8" s="7" t="s">
        <v>7</v>
      </c>
      <c r="B8" s="7"/>
      <c r="C8" s="18">
        <f>ROUND(C7+C6,0)</f>
        <v>0</v>
      </c>
      <c r="D8" s="18"/>
    </row>
  </sheetData>
  <mergeCells count="5">
    <mergeCell ref="A1:D1"/>
    <mergeCell ref="A3:D3"/>
    <mergeCell ref="C6:D6"/>
    <mergeCell ref="C7:D7"/>
    <mergeCell ref="C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workbookViewId="0">
      <selection activeCell="C13" sqref="C13"/>
    </sheetView>
  </sheetViews>
  <sheetFormatPr defaultColWidth="9" defaultRowHeight="14.4"/>
  <cols>
    <col min="1" max="1" width="4.6640625" customWidth="1"/>
    <col min="2" max="2" width="30.6640625" customWidth="1"/>
    <col min="3" max="4" width="12.6640625" customWidth="1"/>
  </cols>
  <sheetData>
    <row r="1" spans="1:4">
      <c r="A1" s="1" t="s">
        <v>8</v>
      </c>
      <c r="B1" s="1" t="s">
        <v>1</v>
      </c>
      <c r="C1" s="2" t="s">
        <v>2</v>
      </c>
      <c r="D1" s="2" t="s">
        <v>3</v>
      </c>
    </row>
    <row r="2" spans="1:4">
      <c r="A2" s="3" t="s">
        <v>9</v>
      </c>
      <c r="B2" s="3" t="s">
        <v>10</v>
      </c>
      <c r="C2" s="5">
        <f>'19.Költségtérítések'!H4</f>
        <v>0</v>
      </c>
      <c r="D2" s="5">
        <f>'19.Költségtérítések'!I4</f>
        <v>0</v>
      </c>
    </row>
    <row r="3" spans="1:4">
      <c r="A3" s="3" t="s">
        <v>11</v>
      </c>
      <c r="B3" s="3" t="s">
        <v>12</v>
      </c>
      <c r="C3" s="5">
        <f>'33.Falazás és egyéb kőműves mu'!H4</f>
        <v>0</v>
      </c>
      <c r="D3" s="5">
        <f>'33.Falazás és egyéb kőműves mu'!I4</f>
        <v>0</v>
      </c>
    </row>
    <row r="4" spans="1:4" ht="26.4">
      <c r="A4" s="3" t="s">
        <v>13</v>
      </c>
      <c r="B4" s="3" t="s">
        <v>14</v>
      </c>
      <c r="C4" s="5">
        <f>'56.Technológiai, vegyi, olajip'!H9</f>
        <v>0</v>
      </c>
      <c r="D4" s="5">
        <f>'56.Technológiai, vegyi, olajip'!I9</f>
        <v>0</v>
      </c>
    </row>
    <row r="5" spans="1:4">
      <c r="A5" s="3" t="s">
        <v>15</v>
      </c>
      <c r="B5" s="3" t="s">
        <v>16</v>
      </c>
      <c r="C5" s="5">
        <f>'57.Technológiai légtechnikai m'!H11</f>
        <v>0</v>
      </c>
      <c r="D5" s="5">
        <f>'57.Technológiai légtechnikai m'!I11</f>
        <v>0</v>
      </c>
    </row>
    <row r="6" spans="1:4">
      <c r="A6" s="3" t="s">
        <v>17</v>
      </c>
      <c r="B6" s="3" t="s">
        <v>18</v>
      </c>
      <c r="C6" s="5">
        <f>'80.Általános épületgépészeti s'!H7</f>
        <v>0</v>
      </c>
      <c r="D6" s="5">
        <f>'80.Általános épületgépészeti s'!I7</f>
        <v>0</v>
      </c>
    </row>
    <row r="7" spans="1:4" ht="26.4">
      <c r="A7" s="3" t="s">
        <v>19</v>
      </c>
      <c r="B7" s="3" t="s">
        <v>20</v>
      </c>
      <c r="C7" s="5">
        <f>'82.Épületgépészeti szerelvénye'!H3</f>
        <v>0</v>
      </c>
      <c r="D7" s="5">
        <f>'82.Épületgépészeti szerelvénye'!I3</f>
        <v>0</v>
      </c>
    </row>
    <row r="8" spans="1:4">
      <c r="A8" s="3" t="s">
        <v>21</v>
      </c>
      <c r="B8" s="3" t="s">
        <v>22</v>
      </c>
      <c r="C8" s="5">
        <f>'84.Légkondicionáló berendezések'!H10</f>
        <v>0</v>
      </c>
      <c r="D8" s="5">
        <f>'84.Légkondicionáló berendezések'!I10</f>
        <v>0</v>
      </c>
    </row>
    <row r="9" spans="1:4">
      <c r="A9" s="7"/>
      <c r="B9" s="7" t="s">
        <v>23</v>
      </c>
      <c r="C9" s="7">
        <f>ROUND(SUM(C2:C8),0)</f>
        <v>0</v>
      </c>
      <c r="D9" s="7">
        <f>ROUND(SUM(D2:D8),0)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
  <sheetViews>
    <sheetView topLeftCell="D1" workbookViewId="0">
      <selection activeCell="F2" sqref="F2:F3"/>
    </sheetView>
  </sheetViews>
  <sheetFormatPr defaultColWidth="9" defaultRowHeight="14.4"/>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c r="A1" s="1" t="s">
        <v>8</v>
      </c>
      <c r="B1" s="1" t="s">
        <v>24</v>
      </c>
      <c r="C1" s="1" t="s">
        <v>25</v>
      </c>
      <c r="D1" s="2" t="s">
        <v>26</v>
      </c>
      <c r="E1" s="2" t="s">
        <v>27</v>
      </c>
      <c r="F1" s="2" t="s">
        <v>28</v>
      </c>
      <c r="G1" s="2" t="s">
        <v>29</v>
      </c>
      <c r="H1" s="2" t="s">
        <v>30</v>
      </c>
      <c r="I1" s="9" t="s">
        <v>31</v>
      </c>
      <c r="J1" s="10"/>
      <c r="K1" s="10"/>
      <c r="L1" s="10"/>
      <c r="M1" s="10"/>
      <c r="N1" s="10"/>
    </row>
    <row r="2" spans="1:14" ht="26.4">
      <c r="A2" s="3">
        <v>1</v>
      </c>
      <c r="B2" s="4" t="s">
        <v>32</v>
      </c>
      <c r="C2" s="3" t="s">
        <v>33</v>
      </c>
      <c r="D2" s="4">
        <v>1</v>
      </c>
      <c r="E2" s="3" t="s">
        <v>34</v>
      </c>
      <c r="F2" s="5"/>
      <c r="G2" s="5">
        <v>0</v>
      </c>
      <c r="H2" s="6">
        <f>ROUND(F2*D2,0)</f>
        <v>0</v>
      </c>
      <c r="I2" s="6">
        <f>ROUND(G2*D2,0)</f>
        <v>0</v>
      </c>
      <c r="J2" s="11"/>
      <c r="K2" s="12"/>
      <c r="L2" s="3"/>
      <c r="M2" s="3"/>
      <c r="N2" s="3"/>
    </row>
    <row r="3" spans="1:14" ht="26.4">
      <c r="A3" s="3">
        <v>2</v>
      </c>
      <c r="B3" s="4" t="s">
        <v>35</v>
      </c>
      <c r="C3" s="3" t="s">
        <v>36</v>
      </c>
      <c r="D3" s="4">
        <v>1</v>
      </c>
      <c r="E3" s="3" t="s">
        <v>34</v>
      </c>
      <c r="F3" s="5"/>
      <c r="G3" s="5">
        <v>0</v>
      </c>
      <c r="H3" s="6">
        <f>ROUND(F3*D3,0)</f>
        <v>0</v>
      </c>
      <c r="I3" s="6">
        <f>ROUND(G3*D3,0)</f>
        <v>0</v>
      </c>
      <c r="J3" s="11"/>
      <c r="K3" s="12"/>
      <c r="L3" s="3"/>
      <c r="M3" s="3"/>
      <c r="N3" s="3"/>
    </row>
    <row r="4" spans="1:14">
      <c r="A4" s="7"/>
      <c r="B4" s="7"/>
      <c r="C4" s="7" t="s">
        <v>37</v>
      </c>
      <c r="D4" s="7"/>
      <c r="E4" s="7"/>
      <c r="F4" s="7"/>
      <c r="G4" s="7"/>
      <c r="H4" s="8">
        <f>ROUND(SUM(H2:H3),0)</f>
        <v>0</v>
      </c>
      <c r="I4" s="13">
        <f>ROUND(SUM(I2:I3),0)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
  <sheetViews>
    <sheetView topLeftCell="C1" workbookViewId="0">
      <selection activeCell="G2" sqref="G2:G3"/>
    </sheetView>
  </sheetViews>
  <sheetFormatPr defaultColWidth="9" defaultRowHeight="14.4"/>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c r="A1" s="1" t="s">
        <v>8</v>
      </c>
      <c r="B1" s="1" t="s">
        <v>24</v>
      </c>
      <c r="C1" s="1" t="s">
        <v>25</v>
      </c>
      <c r="D1" s="2" t="s">
        <v>26</v>
      </c>
      <c r="E1" s="2" t="s">
        <v>27</v>
      </c>
      <c r="F1" s="2" t="s">
        <v>28</v>
      </c>
      <c r="G1" s="2" t="s">
        <v>29</v>
      </c>
      <c r="H1" s="2" t="s">
        <v>30</v>
      </c>
      <c r="I1" s="9" t="s">
        <v>31</v>
      </c>
      <c r="J1" s="10"/>
      <c r="K1" s="10"/>
      <c r="L1" s="10"/>
      <c r="M1" s="10"/>
      <c r="N1" s="10"/>
    </row>
    <row r="2" spans="1:14" ht="26.4">
      <c r="A2" s="3">
        <v>1</v>
      </c>
      <c r="B2" s="4" t="s">
        <v>38</v>
      </c>
      <c r="C2" s="3" t="s">
        <v>39</v>
      </c>
      <c r="D2" s="4">
        <v>1</v>
      </c>
      <c r="E2" s="3" t="s">
        <v>34</v>
      </c>
      <c r="F2" s="5">
        <v>0</v>
      </c>
      <c r="G2" s="5"/>
      <c r="H2" s="6">
        <f>ROUND(F2*D2,0)</f>
        <v>0</v>
      </c>
      <c r="I2" s="6">
        <f>ROUND(G2*D2,0)</f>
        <v>0</v>
      </c>
      <c r="J2" s="11"/>
      <c r="K2" s="12"/>
      <c r="L2" s="3"/>
      <c r="M2" s="3"/>
      <c r="N2" s="3"/>
    </row>
    <row r="3" spans="1:14" ht="39.6">
      <c r="A3" s="3">
        <v>2</v>
      </c>
      <c r="B3" s="4" t="s">
        <v>40</v>
      </c>
      <c r="C3" s="3" t="s">
        <v>41</v>
      </c>
      <c r="D3" s="4">
        <v>1</v>
      </c>
      <c r="E3" s="3" t="s">
        <v>34</v>
      </c>
      <c r="F3" s="5">
        <v>0</v>
      </c>
      <c r="G3" s="5"/>
      <c r="H3" s="6">
        <f>ROUND(F3*D3,0)</f>
        <v>0</v>
      </c>
      <c r="I3" s="6">
        <f>ROUND(G3*D3,0)</f>
        <v>0</v>
      </c>
      <c r="J3" s="11"/>
      <c r="K3" s="12"/>
      <c r="L3" s="3"/>
      <c r="M3" s="3"/>
      <c r="N3" s="3"/>
    </row>
    <row r="4" spans="1:14">
      <c r="A4" s="7"/>
      <c r="B4" s="7"/>
      <c r="C4" s="7" t="s">
        <v>37</v>
      </c>
      <c r="D4" s="7"/>
      <c r="E4" s="7"/>
      <c r="F4" s="7"/>
      <c r="G4" s="7"/>
      <c r="H4" s="8">
        <f>ROUND(SUM(H2:H3),0)</f>
        <v>0</v>
      </c>
      <c r="I4" s="13">
        <f>ROUND(SUM(I2:I3),0)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
  <sheetViews>
    <sheetView topLeftCell="D1" workbookViewId="0">
      <selection activeCell="F2" sqref="F2:G8"/>
    </sheetView>
  </sheetViews>
  <sheetFormatPr defaultColWidth="9" defaultRowHeight="14.4"/>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c r="A1" s="1" t="s">
        <v>8</v>
      </c>
      <c r="B1" s="1" t="s">
        <v>24</v>
      </c>
      <c r="C1" s="1" t="s">
        <v>25</v>
      </c>
      <c r="D1" s="2" t="s">
        <v>26</v>
      </c>
      <c r="E1" s="2" t="s">
        <v>27</v>
      </c>
      <c r="F1" s="2" t="s">
        <v>28</v>
      </c>
      <c r="G1" s="2" t="s">
        <v>29</v>
      </c>
      <c r="H1" s="2" t="s">
        <v>30</v>
      </c>
      <c r="I1" s="9" t="s">
        <v>31</v>
      </c>
      <c r="J1" s="10"/>
      <c r="K1" s="10"/>
      <c r="L1" s="10"/>
      <c r="M1" s="10"/>
      <c r="N1" s="10"/>
    </row>
    <row r="2" spans="1:14" ht="92.4">
      <c r="A2" s="3">
        <v>1</v>
      </c>
      <c r="B2" s="4" t="s">
        <v>42</v>
      </c>
      <c r="C2" s="3" t="s">
        <v>43</v>
      </c>
      <c r="D2" s="4">
        <v>68</v>
      </c>
      <c r="E2" s="3" t="s">
        <v>34</v>
      </c>
      <c r="F2" s="5"/>
      <c r="G2" s="5"/>
      <c r="H2" s="6">
        <f t="shared" ref="H2:H8" si="0">ROUND(F2*D2,0)</f>
        <v>0</v>
      </c>
      <c r="I2" s="6">
        <f t="shared" ref="I2:I8" si="1">ROUND(G2*D2,0)</f>
        <v>0</v>
      </c>
      <c r="J2" s="11"/>
      <c r="K2" s="12"/>
      <c r="L2" s="3"/>
      <c r="M2" s="3"/>
      <c r="N2" s="3"/>
    </row>
    <row r="3" spans="1:14" ht="92.4">
      <c r="A3" s="3">
        <v>2</v>
      </c>
      <c r="B3" s="4" t="s">
        <v>44</v>
      </c>
      <c r="C3" s="3" t="s">
        <v>45</v>
      </c>
      <c r="D3" s="4">
        <v>22</v>
      </c>
      <c r="E3" s="3" t="s">
        <v>34</v>
      </c>
      <c r="F3" s="5"/>
      <c r="G3" s="5"/>
      <c r="H3" s="6">
        <f t="shared" si="0"/>
        <v>0</v>
      </c>
      <c r="I3" s="6">
        <f t="shared" si="1"/>
        <v>0</v>
      </c>
      <c r="J3" s="11"/>
      <c r="K3" s="12"/>
      <c r="L3" s="3"/>
      <c r="M3" s="3"/>
      <c r="N3" s="3"/>
    </row>
    <row r="4" spans="1:14" ht="92.4">
      <c r="A4" s="3">
        <v>3</v>
      </c>
      <c r="B4" s="4" t="s">
        <v>46</v>
      </c>
      <c r="C4" s="3" t="s">
        <v>47</v>
      </c>
      <c r="D4" s="4">
        <v>8</v>
      </c>
      <c r="E4" s="3" t="s">
        <v>34</v>
      </c>
      <c r="F4" s="5"/>
      <c r="G4" s="5"/>
      <c r="H4" s="6">
        <f t="shared" si="0"/>
        <v>0</v>
      </c>
      <c r="I4" s="6">
        <f t="shared" si="1"/>
        <v>0</v>
      </c>
      <c r="J4" s="11"/>
      <c r="K4" s="12"/>
      <c r="L4" s="3"/>
      <c r="M4" s="3"/>
      <c r="N4" s="3"/>
    </row>
    <row r="5" spans="1:14" ht="92.4">
      <c r="A5" s="3">
        <v>4</v>
      </c>
      <c r="B5" s="4" t="s">
        <v>48</v>
      </c>
      <c r="C5" s="3" t="s">
        <v>49</v>
      </c>
      <c r="D5" s="4">
        <v>6</v>
      </c>
      <c r="E5" s="3" t="s">
        <v>34</v>
      </c>
      <c r="F5" s="5"/>
      <c r="G5" s="5"/>
      <c r="H5" s="6">
        <f t="shared" si="0"/>
        <v>0</v>
      </c>
      <c r="I5" s="6">
        <f t="shared" si="1"/>
        <v>0</v>
      </c>
      <c r="J5" s="11"/>
      <c r="K5" s="12"/>
      <c r="L5" s="3"/>
      <c r="M5" s="3"/>
      <c r="N5" s="3"/>
    </row>
    <row r="6" spans="1:14" ht="92.4">
      <c r="A6" s="3">
        <v>5</v>
      </c>
      <c r="B6" s="4" t="s">
        <v>50</v>
      </c>
      <c r="C6" s="3" t="s">
        <v>51</v>
      </c>
      <c r="D6" s="4">
        <v>2</v>
      </c>
      <c r="E6" s="3" t="s">
        <v>34</v>
      </c>
      <c r="F6" s="5"/>
      <c r="G6" s="5"/>
      <c r="H6" s="6">
        <f t="shared" si="0"/>
        <v>0</v>
      </c>
      <c r="I6" s="6">
        <f t="shared" si="1"/>
        <v>0</v>
      </c>
      <c r="J6" s="11"/>
      <c r="K6" s="12"/>
      <c r="L6" s="3"/>
      <c r="M6" s="3"/>
      <c r="N6" s="3"/>
    </row>
    <row r="7" spans="1:14" ht="52.8">
      <c r="A7" s="3">
        <v>6</v>
      </c>
      <c r="B7" s="4" t="s">
        <v>52</v>
      </c>
      <c r="C7" s="3" t="s">
        <v>53</v>
      </c>
      <c r="D7" s="4">
        <v>106</v>
      </c>
      <c r="E7" s="3" t="s">
        <v>34</v>
      </c>
      <c r="F7" s="5"/>
      <c r="G7" s="5"/>
      <c r="H7" s="6">
        <f t="shared" si="0"/>
        <v>0</v>
      </c>
      <c r="I7" s="6">
        <f t="shared" si="1"/>
        <v>0</v>
      </c>
      <c r="J7" s="11"/>
      <c r="K7" s="12"/>
      <c r="L7" s="3"/>
      <c r="M7" s="3"/>
      <c r="N7" s="3"/>
    </row>
    <row r="8" spans="1:14" ht="66">
      <c r="A8" s="3">
        <v>7</v>
      </c>
      <c r="B8" s="4" t="s">
        <v>54</v>
      </c>
      <c r="C8" s="3" t="s">
        <v>55</v>
      </c>
      <c r="D8" s="4">
        <v>106</v>
      </c>
      <c r="E8" s="3" t="s">
        <v>34</v>
      </c>
      <c r="F8" s="5"/>
      <c r="G8" s="5"/>
      <c r="H8" s="6">
        <f t="shared" si="0"/>
        <v>0</v>
      </c>
      <c r="I8" s="6">
        <f t="shared" si="1"/>
        <v>0</v>
      </c>
      <c r="J8" s="11"/>
      <c r="K8" s="12"/>
      <c r="L8" s="3"/>
      <c r="M8" s="3"/>
      <c r="N8" s="3"/>
    </row>
    <row r="9" spans="1:14">
      <c r="A9" s="7"/>
      <c r="B9" s="7"/>
      <c r="C9" s="7" t="s">
        <v>37</v>
      </c>
      <c r="D9" s="7"/>
      <c r="E9" s="7"/>
      <c r="F9" s="7"/>
      <c r="G9" s="7"/>
      <c r="H9" s="8">
        <f>ROUND(SUM(H2:H8),0)</f>
        <v>0</v>
      </c>
      <c r="I9" s="13">
        <f>ROUND(SUM(I2:I8),0)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
  <sheetViews>
    <sheetView topLeftCell="D1" workbookViewId="0">
      <selection activeCell="F2" sqref="F2:G10"/>
    </sheetView>
  </sheetViews>
  <sheetFormatPr defaultColWidth="9" defaultRowHeight="14.4"/>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c r="A1" s="1" t="s">
        <v>8</v>
      </c>
      <c r="B1" s="1" t="s">
        <v>24</v>
      </c>
      <c r="C1" s="1" t="s">
        <v>25</v>
      </c>
      <c r="D1" s="2" t="s">
        <v>26</v>
      </c>
      <c r="E1" s="2" t="s">
        <v>27</v>
      </c>
      <c r="F1" s="2" t="s">
        <v>28</v>
      </c>
      <c r="G1" s="2" t="s">
        <v>29</v>
      </c>
      <c r="H1" s="2" t="s">
        <v>30</v>
      </c>
      <c r="I1" s="9" t="s">
        <v>31</v>
      </c>
      <c r="J1" s="10"/>
      <c r="K1" s="10"/>
      <c r="L1" s="10"/>
      <c r="M1" s="10"/>
      <c r="N1" s="10"/>
    </row>
    <row r="2" spans="1:14" ht="92.4">
      <c r="A2" s="3">
        <v>2</v>
      </c>
      <c r="B2" s="4" t="s">
        <v>56</v>
      </c>
      <c r="C2" s="3" t="s">
        <v>57</v>
      </c>
      <c r="D2" s="4">
        <v>110</v>
      </c>
      <c r="E2" s="3" t="s">
        <v>58</v>
      </c>
      <c r="F2" s="5"/>
      <c r="G2" s="5"/>
      <c r="H2" s="6">
        <f t="shared" ref="H2:H10" si="0">ROUND(F2*D2,0)</f>
        <v>0</v>
      </c>
      <c r="I2" s="6">
        <f t="shared" ref="I2:I10" si="1">ROUND(G2*D2,0)</f>
        <v>0</v>
      </c>
      <c r="J2" s="11"/>
      <c r="K2" s="12"/>
      <c r="L2" s="3"/>
      <c r="M2" s="3"/>
      <c r="N2" s="3"/>
    </row>
    <row r="3" spans="1:14" ht="92.4">
      <c r="A3" s="3">
        <v>3</v>
      </c>
      <c r="B3" s="4" t="s">
        <v>59</v>
      </c>
      <c r="C3" s="3" t="s">
        <v>60</v>
      </c>
      <c r="D3" s="4">
        <v>10</v>
      </c>
      <c r="E3" s="3" t="s">
        <v>58</v>
      </c>
      <c r="F3" s="5"/>
      <c r="G3" s="5"/>
      <c r="H3" s="6">
        <f t="shared" si="0"/>
        <v>0</v>
      </c>
      <c r="I3" s="6">
        <f t="shared" si="1"/>
        <v>0</v>
      </c>
      <c r="J3" s="11"/>
      <c r="K3" s="12"/>
      <c r="L3" s="3"/>
      <c r="M3" s="3"/>
      <c r="N3" s="3"/>
    </row>
    <row r="4" spans="1:14" ht="92.4">
      <c r="A4" s="3">
        <v>4</v>
      </c>
      <c r="B4" s="4" t="s">
        <v>61</v>
      </c>
      <c r="C4" s="3" t="s">
        <v>62</v>
      </c>
      <c r="D4" s="4">
        <v>61</v>
      </c>
      <c r="E4" s="3" t="s">
        <v>58</v>
      </c>
      <c r="F4" s="5"/>
      <c r="G4" s="5"/>
      <c r="H4" s="6">
        <f t="shared" si="0"/>
        <v>0</v>
      </c>
      <c r="I4" s="6">
        <f t="shared" si="1"/>
        <v>0</v>
      </c>
      <c r="J4" s="11"/>
      <c r="K4" s="12"/>
      <c r="L4" s="3"/>
      <c r="M4" s="3"/>
      <c r="N4" s="3"/>
    </row>
    <row r="5" spans="1:14" ht="92.4">
      <c r="A5" s="3">
        <v>5</v>
      </c>
      <c r="B5" s="4" t="s">
        <v>63</v>
      </c>
      <c r="C5" s="3" t="s">
        <v>64</v>
      </c>
      <c r="D5" s="4">
        <v>50</v>
      </c>
      <c r="E5" s="3" t="s">
        <v>58</v>
      </c>
      <c r="F5" s="5"/>
      <c r="G5" s="5"/>
      <c r="H5" s="6">
        <f t="shared" si="0"/>
        <v>0</v>
      </c>
      <c r="I5" s="6">
        <f t="shared" si="1"/>
        <v>0</v>
      </c>
      <c r="J5" s="11"/>
      <c r="K5" s="12"/>
      <c r="L5" s="3"/>
      <c r="M5" s="3"/>
      <c r="N5" s="3"/>
    </row>
    <row r="6" spans="1:14" ht="92.4">
      <c r="A6" s="3">
        <v>7</v>
      </c>
      <c r="B6" s="4" t="s">
        <v>65</v>
      </c>
      <c r="C6" s="3" t="s">
        <v>66</v>
      </c>
      <c r="D6" s="4">
        <v>13</v>
      </c>
      <c r="E6" s="3" t="s">
        <v>58</v>
      </c>
      <c r="F6" s="5"/>
      <c r="G6" s="5"/>
      <c r="H6" s="6">
        <f t="shared" si="0"/>
        <v>0</v>
      </c>
      <c r="I6" s="6">
        <f t="shared" si="1"/>
        <v>0</v>
      </c>
      <c r="J6" s="11"/>
      <c r="K6" s="12"/>
      <c r="L6" s="3"/>
      <c r="M6" s="3"/>
      <c r="N6" s="3"/>
    </row>
    <row r="7" spans="1:14" ht="92.4">
      <c r="A7" s="3">
        <v>8</v>
      </c>
      <c r="B7" s="4" t="s">
        <v>67</v>
      </c>
      <c r="C7" s="3" t="s">
        <v>68</v>
      </c>
      <c r="D7" s="4">
        <v>4</v>
      </c>
      <c r="E7" s="3" t="s">
        <v>58</v>
      </c>
      <c r="F7" s="5"/>
      <c r="G7" s="5"/>
      <c r="H7" s="6">
        <f t="shared" si="0"/>
        <v>0</v>
      </c>
      <c r="I7" s="6">
        <f t="shared" si="1"/>
        <v>0</v>
      </c>
      <c r="J7" s="11"/>
      <c r="K7" s="12"/>
      <c r="L7" s="3"/>
      <c r="M7" s="3"/>
      <c r="N7" s="3"/>
    </row>
    <row r="8" spans="1:14" ht="79.2">
      <c r="A8" s="3">
        <v>9</v>
      </c>
      <c r="B8" s="4" t="s">
        <v>69</v>
      </c>
      <c r="C8" s="3" t="s">
        <v>70</v>
      </c>
      <c r="D8" s="4">
        <v>1</v>
      </c>
      <c r="E8" s="3" t="s">
        <v>34</v>
      </c>
      <c r="F8" s="5"/>
      <c r="G8" s="5"/>
      <c r="H8" s="6">
        <f t="shared" si="0"/>
        <v>0</v>
      </c>
      <c r="I8" s="6">
        <f t="shared" si="1"/>
        <v>0</v>
      </c>
      <c r="J8" s="11"/>
      <c r="K8" s="12"/>
      <c r="L8" s="3"/>
      <c r="M8" s="3"/>
      <c r="N8" s="3"/>
    </row>
    <row r="9" spans="1:14" ht="79.2">
      <c r="A9" s="3">
        <v>10</v>
      </c>
      <c r="B9" s="4" t="s">
        <v>69</v>
      </c>
      <c r="C9" s="3" t="s">
        <v>71</v>
      </c>
      <c r="D9" s="4">
        <v>2</v>
      </c>
      <c r="E9" s="3" t="s">
        <v>34</v>
      </c>
      <c r="F9" s="5"/>
      <c r="G9" s="5"/>
      <c r="H9" s="6">
        <f t="shared" si="0"/>
        <v>0</v>
      </c>
      <c r="I9" s="6">
        <f t="shared" si="1"/>
        <v>0</v>
      </c>
      <c r="J9" s="11"/>
      <c r="K9" s="12"/>
      <c r="L9" s="3"/>
      <c r="M9" s="3"/>
      <c r="N9" s="3"/>
    </row>
    <row r="10" spans="1:14" ht="79.2">
      <c r="A10" s="3">
        <v>11</v>
      </c>
      <c r="B10" s="4" t="s">
        <v>69</v>
      </c>
      <c r="C10" s="3" t="s">
        <v>72</v>
      </c>
      <c r="D10" s="4">
        <v>3</v>
      </c>
      <c r="E10" s="3" t="s">
        <v>34</v>
      </c>
      <c r="F10" s="5"/>
      <c r="G10" s="5"/>
      <c r="H10" s="6">
        <f t="shared" si="0"/>
        <v>0</v>
      </c>
      <c r="I10" s="6">
        <f t="shared" si="1"/>
        <v>0</v>
      </c>
      <c r="J10" s="11"/>
      <c r="K10" s="12"/>
      <c r="L10" s="3"/>
      <c r="M10" s="3"/>
      <c r="N10" s="3"/>
    </row>
    <row r="11" spans="1:14">
      <c r="A11" s="7"/>
      <c r="B11" s="7"/>
      <c r="C11" s="7" t="s">
        <v>37</v>
      </c>
      <c r="D11" s="7"/>
      <c r="E11" s="7"/>
      <c r="F11" s="7"/>
      <c r="G11" s="7"/>
      <c r="H11" s="8">
        <f>ROUND(SUM(H2:H10),0)</f>
        <v>0</v>
      </c>
      <c r="I11" s="13">
        <f>ROUND(SUM(I2:I10),0)</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
  <sheetViews>
    <sheetView topLeftCell="C1" workbookViewId="0">
      <selection activeCell="F2" sqref="F2:G6"/>
    </sheetView>
  </sheetViews>
  <sheetFormatPr defaultColWidth="9" defaultRowHeight="14.4"/>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c r="A1" s="1" t="s">
        <v>8</v>
      </c>
      <c r="B1" s="1" t="s">
        <v>24</v>
      </c>
      <c r="C1" s="1" t="s">
        <v>25</v>
      </c>
      <c r="D1" s="2" t="s">
        <v>26</v>
      </c>
      <c r="E1" s="2" t="s">
        <v>27</v>
      </c>
      <c r="F1" s="2" t="s">
        <v>28</v>
      </c>
      <c r="G1" s="2" t="s">
        <v>29</v>
      </c>
      <c r="H1" s="2" t="s">
        <v>30</v>
      </c>
      <c r="I1" s="9" t="s">
        <v>31</v>
      </c>
      <c r="J1" s="10"/>
      <c r="K1" s="10"/>
      <c r="L1" s="10"/>
      <c r="M1" s="10"/>
      <c r="N1" s="10"/>
    </row>
    <row r="2" spans="1:14" ht="132">
      <c r="A2" s="3">
        <v>2</v>
      </c>
      <c r="B2" s="4" t="s">
        <v>73</v>
      </c>
      <c r="C2" s="3" t="s">
        <v>74</v>
      </c>
      <c r="D2" s="4">
        <v>110</v>
      </c>
      <c r="E2" s="3" t="s">
        <v>58</v>
      </c>
      <c r="F2" s="5"/>
      <c r="G2" s="5"/>
      <c r="H2" s="6">
        <f t="shared" ref="H2:H6" si="0">ROUND(F2*D2,0)</f>
        <v>0</v>
      </c>
      <c r="I2" s="6">
        <f t="shared" ref="I2:I6" si="1">ROUND(G2*D2,0)</f>
        <v>0</v>
      </c>
      <c r="J2" s="11"/>
      <c r="K2" s="12"/>
      <c r="L2" s="3"/>
      <c r="M2" s="3"/>
      <c r="N2" s="3"/>
    </row>
    <row r="3" spans="1:14" ht="132">
      <c r="A3" s="3">
        <v>3</v>
      </c>
      <c r="B3" s="4" t="s">
        <v>75</v>
      </c>
      <c r="C3" s="3" t="s">
        <v>76</v>
      </c>
      <c r="D3" s="4">
        <v>10</v>
      </c>
      <c r="E3" s="3" t="s">
        <v>58</v>
      </c>
      <c r="F3" s="5"/>
      <c r="G3" s="5"/>
      <c r="H3" s="6">
        <f t="shared" si="0"/>
        <v>0</v>
      </c>
      <c r="I3" s="6">
        <f t="shared" si="1"/>
        <v>0</v>
      </c>
      <c r="J3" s="11"/>
      <c r="K3" s="12"/>
      <c r="L3" s="3"/>
      <c r="M3" s="3"/>
      <c r="N3" s="3"/>
    </row>
    <row r="4" spans="1:14" ht="132">
      <c r="A4" s="3">
        <v>4</v>
      </c>
      <c r="B4" s="4" t="s">
        <v>77</v>
      </c>
      <c r="C4" s="3" t="s">
        <v>78</v>
      </c>
      <c r="D4" s="4">
        <v>61</v>
      </c>
      <c r="E4" s="3" t="s">
        <v>58</v>
      </c>
      <c r="F4" s="5"/>
      <c r="G4" s="5"/>
      <c r="H4" s="6">
        <f t="shared" si="0"/>
        <v>0</v>
      </c>
      <c r="I4" s="6">
        <f t="shared" si="1"/>
        <v>0</v>
      </c>
      <c r="J4" s="11"/>
      <c r="K4" s="12"/>
      <c r="L4" s="3"/>
      <c r="M4" s="3"/>
      <c r="N4" s="3"/>
    </row>
    <row r="5" spans="1:14" ht="132">
      <c r="A5" s="3">
        <v>5</v>
      </c>
      <c r="B5" s="4" t="s">
        <v>79</v>
      </c>
      <c r="C5" s="3" t="s">
        <v>80</v>
      </c>
      <c r="D5" s="4">
        <v>50</v>
      </c>
      <c r="E5" s="3" t="s">
        <v>58</v>
      </c>
      <c r="F5" s="5"/>
      <c r="G5" s="5"/>
      <c r="H5" s="6">
        <f t="shared" si="0"/>
        <v>0</v>
      </c>
      <c r="I5" s="6">
        <f t="shared" si="1"/>
        <v>0</v>
      </c>
      <c r="J5" s="11"/>
      <c r="K5" s="12"/>
      <c r="L5" s="3"/>
      <c r="M5" s="3"/>
      <c r="N5" s="3"/>
    </row>
    <row r="6" spans="1:14" ht="132">
      <c r="A6" s="3">
        <v>7</v>
      </c>
      <c r="B6" s="4" t="s">
        <v>81</v>
      </c>
      <c r="C6" s="3" t="s">
        <v>82</v>
      </c>
      <c r="D6" s="4">
        <v>5</v>
      </c>
      <c r="E6" s="3" t="s">
        <v>58</v>
      </c>
      <c r="F6" s="5"/>
      <c r="G6" s="5"/>
      <c r="H6" s="6">
        <f t="shared" si="0"/>
        <v>0</v>
      </c>
      <c r="I6" s="6">
        <f t="shared" si="1"/>
        <v>0</v>
      </c>
      <c r="J6" s="11"/>
      <c r="K6" s="12"/>
      <c r="L6" s="3"/>
      <c r="M6" s="3"/>
      <c r="N6" s="3"/>
    </row>
    <row r="7" spans="1:14">
      <c r="A7" s="7"/>
      <c r="B7" s="7"/>
      <c r="C7" s="7" t="s">
        <v>37</v>
      </c>
      <c r="D7" s="7"/>
      <c r="E7" s="7"/>
      <c r="F7" s="7"/>
      <c r="G7" s="7"/>
      <c r="H7" s="8">
        <f>ROUND(SUM(H2:H6),0)</f>
        <v>0</v>
      </c>
      <c r="I7" s="13">
        <f>ROUND(SUM(I2:I6),0)</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
  <sheetViews>
    <sheetView topLeftCell="D1" workbookViewId="0">
      <selection activeCell="F2" sqref="F2:G2"/>
    </sheetView>
  </sheetViews>
  <sheetFormatPr defaultColWidth="9" defaultRowHeight="14.4"/>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c r="A1" s="1" t="s">
        <v>8</v>
      </c>
      <c r="B1" s="1" t="s">
        <v>24</v>
      </c>
      <c r="C1" s="1" t="s">
        <v>25</v>
      </c>
      <c r="D1" s="2" t="s">
        <v>26</v>
      </c>
      <c r="E1" s="2" t="s">
        <v>27</v>
      </c>
      <c r="F1" s="2" t="s">
        <v>28</v>
      </c>
      <c r="G1" s="2" t="s">
        <v>29</v>
      </c>
      <c r="H1" s="2" t="s">
        <v>30</v>
      </c>
      <c r="I1" s="9" t="s">
        <v>31</v>
      </c>
      <c r="J1" s="10"/>
      <c r="K1" s="10"/>
      <c r="L1" s="10"/>
      <c r="M1" s="10"/>
      <c r="N1" s="10"/>
    </row>
    <row r="2" spans="1:14" ht="39.6">
      <c r="A2" s="3">
        <v>1</v>
      </c>
      <c r="B2" s="4" t="s">
        <v>83</v>
      </c>
      <c r="C2" s="3" t="s">
        <v>84</v>
      </c>
      <c r="D2" s="4">
        <v>4</v>
      </c>
      <c r="E2" s="3" t="s">
        <v>34</v>
      </c>
      <c r="F2" s="5"/>
      <c r="G2" s="5"/>
      <c r="H2" s="6">
        <f>ROUND(F2*D2,0)</f>
        <v>0</v>
      </c>
      <c r="I2" s="6">
        <f>ROUND(G2*D2,0)</f>
        <v>0</v>
      </c>
      <c r="J2" s="11"/>
      <c r="K2" s="12"/>
      <c r="L2" s="3"/>
      <c r="M2" s="3"/>
      <c r="N2" s="3"/>
    </row>
    <row r="3" spans="1:14">
      <c r="A3" s="7"/>
      <c r="B3" s="7"/>
      <c r="C3" s="7" t="s">
        <v>37</v>
      </c>
      <c r="D3" s="7"/>
      <c r="E3" s="7"/>
      <c r="F3" s="7"/>
      <c r="G3" s="7"/>
      <c r="H3" s="8">
        <f>ROUND(SUM(H2:H2),0)</f>
        <v>0</v>
      </c>
      <c r="I3" s="13">
        <f>ROUND(SUM(I2:I2),0)</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
  <sheetViews>
    <sheetView tabSelected="1" topLeftCell="A5" workbookViewId="0">
      <selection activeCell="J6" sqref="J6"/>
    </sheetView>
  </sheetViews>
  <sheetFormatPr defaultColWidth="9" defaultRowHeight="14.4"/>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c r="A1" s="1" t="s">
        <v>8</v>
      </c>
      <c r="B1" s="1" t="s">
        <v>24</v>
      </c>
      <c r="C1" s="1" t="s">
        <v>25</v>
      </c>
      <c r="D1" s="2" t="s">
        <v>26</v>
      </c>
      <c r="E1" s="2" t="s">
        <v>27</v>
      </c>
      <c r="F1" s="2" t="s">
        <v>28</v>
      </c>
      <c r="G1" s="2" t="s">
        <v>29</v>
      </c>
      <c r="H1" s="2" t="s">
        <v>30</v>
      </c>
      <c r="I1" s="9" t="s">
        <v>31</v>
      </c>
      <c r="J1" s="10"/>
      <c r="K1" s="10"/>
      <c r="L1" s="10"/>
      <c r="M1" s="10"/>
      <c r="N1" s="10"/>
    </row>
    <row r="2" spans="1:14" ht="26.4">
      <c r="A2" s="3">
        <v>1</v>
      </c>
      <c r="B2" s="4" t="s">
        <v>85</v>
      </c>
      <c r="C2" s="3" t="s">
        <v>86</v>
      </c>
      <c r="D2" s="4">
        <v>20</v>
      </c>
      <c r="E2" s="3" t="s">
        <v>87</v>
      </c>
      <c r="F2" s="5">
        <v>0</v>
      </c>
      <c r="G2" s="5"/>
      <c r="H2" s="6">
        <f t="shared" ref="H2:H9" si="0">ROUND(F2*D2,0)</f>
        <v>0</v>
      </c>
      <c r="I2" s="6">
        <f t="shared" ref="I2:I9" si="1">ROUND(G2*D2,0)</f>
        <v>0</v>
      </c>
      <c r="J2" s="11"/>
      <c r="K2" s="12"/>
      <c r="L2" s="3"/>
      <c r="M2" s="3"/>
      <c r="N2" s="3"/>
    </row>
    <row r="3" spans="1:14" ht="118.8">
      <c r="A3" s="3">
        <v>2</v>
      </c>
      <c r="B3" s="4" t="s">
        <v>88</v>
      </c>
      <c r="C3" s="3" t="s">
        <v>89</v>
      </c>
      <c r="D3" s="4">
        <v>2</v>
      </c>
      <c r="E3" s="3" t="s">
        <v>34</v>
      </c>
      <c r="F3" s="5"/>
      <c r="G3" s="5"/>
      <c r="H3" s="6">
        <f t="shared" si="0"/>
        <v>0</v>
      </c>
      <c r="I3" s="6">
        <f t="shared" si="1"/>
        <v>0</v>
      </c>
      <c r="J3" s="11"/>
      <c r="K3" s="12"/>
      <c r="L3" s="3"/>
      <c r="M3" s="3"/>
      <c r="N3" s="3"/>
    </row>
    <row r="4" spans="1:14" ht="132">
      <c r="A4" s="3">
        <v>3</v>
      </c>
      <c r="B4" s="4" t="s">
        <v>90</v>
      </c>
      <c r="C4" s="3" t="s">
        <v>91</v>
      </c>
      <c r="D4" s="4">
        <v>6</v>
      </c>
      <c r="E4" s="3" t="s">
        <v>34</v>
      </c>
      <c r="F4" s="5"/>
      <c r="G4" s="5"/>
      <c r="H4" s="6">
        <f t="shared" si="0"/>
        <v>0</v>
      </c>
      <c r="I4" s="6">
        <f t="shared" si="1"/>
        <v>0</v>
      </c>
      <c r="J4" s="11"/>
      <c r="K4" s="12"/>
      <c r="L4" s="3"/>
      <c r="M4" s="3"/>
      <c r="N4" s="3"/>
    </row>
    <row r="5" spans="1:14" ht="118.8">
      <c r="A5" s="3"/>
      <c r="B5" s="4" t="s">
        <v>92</v>
      </c>
      <c r="C5" s="3" t="s">
        <v>93</v>
      </c>
      <c r="D5" s="4">
        <v>1</v>
      </c>
      <c r="E5" s="3" t="s">
        <v>34</v>
      </c>
      <c r="F5" s="5"/>
      <c r="G5" s="5"/>
      <c r="H5" s="6">
        <f>D5*F5</f>
        <v>0</v>
      </c>
      <c r="I5" s="6">
        <f>D5*G5</f>
        <v>0</v>
      </c>
      <c r="J5" s="11"/>
      <c r="K5" s="12"/>
      <c r="L5" s="3"/>
      <c r="M5" s="3"/>
      <c r="N5" s="3"/>
    </row>
    <row r="6" spans="1:14" ht="118.8">
      <c r="A6" s="3"/>
      <c r="B6" s="4" t="s">
        <v>94</v>
      </c>
      <c r="C6" s="3" t="s">
        <v>95</v>
      </c>
      <c r="D6" s="4">
        <v>1</v>
      </c>
      <c r="E6" s="3" t="s">
        <v>34</v>
      </c>
      <c r="F6" s="5"/>
      <c r="G6" s="6"/>
      <c r="H6" s="6">
        <f>D6*F6</f>
        <v>0</v>
      </c>
      <c r="I6" s="6">
        <v>0</v>
      </c>
      <c r="J6" s="11"/>
      <c r="K6" s="12"/>
      <c r="L6" s="3"/>
      <c r="M6" s="3"/>
      <c r="N6" s="3"/>
    </row>
    <row r="7" spans="1:14" ht="39.6">
      <c r="A7" s="3">
        <v>4</v>
      </c>
      <c r="B7" s="4" t="s">
        <v>96</v>
      </c>
      <c r="C7" s="3" t="s">
        <v>97</v>
      </c>
      <c r="D7" s="4">
        <v>3</v>
      </c>
      <c r="E7" s="3" t="s">
        <v>34</v>
      </c>
      <c r="F7" s="5"/>
      <c r="G7" s="5"/>
      <c r="H7" s="6">
        <f t="shared" si="0"/>
        <v>0</v>
      </c>
      <c r="I7" s="6">
        <f t="shared" si="1"/>
        <v>0</v>
      </c>
      <c r="J7" s="11"/>
      <c r="K7" s="12"/>
      <c r="L7" s="3"/>
      <c r="M7" s="3"/>
      <c r="N7" s="3"/>
    </row>
    <row r="8" spans="1:14" ht="52.8">
      <c r="A8" s="3">
        <v>5</v>
      </c>
      <c r="B8" s="4" t="s">
        <v>98</v>
      </c>
      <c r="C8" s="3" t="s">
        <v>99</v>
      </c>
      <c r="D8" s="4">
        <v>1</v>
      </c>
      <c r="E8" s="3" t="s">
        <v>34</v>
      </c>
      <c r="F8" s="5"/>
      <c r="G8" s="5"/>
      <c r="H8" s="6">
        <f t="shared" si="0"/>
        <v>0</v>
      </c>
      <c r="I8" s="6">
        <f t="shared" si="1"/>
        <v>0</v>
      </c>
      <c r="J8" s="11"/>
      <c r="K8" s="12"/>
      <c r="L8" s="3"/>
      <c r="M8" s="3"/>
      <c r="N8" s="3"/>
    </row>
    <row r="9" spans="1:14" ht="26.4">
      <c r="A9" s="3">
        <v>6</v>
      </c>
      <c r="B9" s="4" t="s">
        <v>100</v>
      </c>
      <c r="C9" s="3" t="s">
        <v>101</v>
      </c>
      <c r="D9" s="4">
        <v>10</v>
      </c>
      <c r="E9" s="3" t="s">
        <v>102</v>
      </c>
      <c r="F9" s="5"/>
      <c r="G9" s="5"/>
      <c r="H9" s="6">
        <f t="shared" si="0"/>
        <v>0</v>
      </c>
      <c r="I9" s="6">
        <f t="shared" si="1"/>
        <v>0</v>
      </c>
      <c r="J9" s="11"/>
      <c r="K9" s="12"/>
      <c r="L9" s="3"/>
      <c r="M9" s="3"/>
      <c r="N9" s="3"/>
    </row>
    <row r="10" spans="1:14">
      <c r="A10" s="7"/>
      <c r="B10" s="7"/>
      <c r="C10" s="7" t="s">
        <v>37</v>
      </c>
      <c r="D10" s="7"/>
      <c r="E10" s="7"/>
      <c r="F10" s="7"/>
      <c r="G10" s="7"/>
      <c r="H10" s="8">
        <f>ROUND(SUM(H2:H9),0)</f>
        <v>0</v>
      </c>
      <c r="I10" s="13">
        <f>SUM(I2:I9)</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Főösszesítő</vt:lpstr>
      <vt:lpstr>Munkanem összesítő</vt:lpstr>
      <vt:lpstr>19.Költségtérítések</vt:lpstr>
      <vt:lpstr>33.Falazás és egyéb kőműves mu</vt:lpstr>
      <vt:lpstr>56.Technológiai, vegyi, olajip</vt:lpstr>
      <vt:lpstr>57.Technológiai légtechnikai m</vt:lpstr>
      <vt:lpstr>80.Általános épületgépészeti s</vt:lpstr>
      <vt:lpstr>82.Épületgépészeti szerelvénye</vt:lpstr>
      <vt:lpstr>84.Légkondicionáló berendezések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KBSC sporttelep klíma</dc:title>
  <dc:creator>Gergely</dc:creator>
  <cp:lastModifiedBy>Balazs Wachter</cp:lastModifiedBy>
  <dcterms:created xsi:type="dcterms:W3CDTF">2023-09-06T20:16:00Z</dcterms:created>
  <dcterms:modified xsi:type="dcterms:W3CDTF">2024-03-19T17:17:59Z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393418</vt:lpwstr>
  </property>
  <property fmtid="{D5CDD505-2E9C-101B-9397-08002B2CF9AE}" pid="3" name="title">
    <vt:lpwstr>KBSC sporttelep klíma</vt:lpwstr>
  </property>
  <property fmtid="{D5CDD505-2E9C-101B-9397-08002B2CF9AE}" pid="4" name="lessonfee">
    <vt:i4>4500</vt:i4>
  </property>
  <property fmtid="{D5CDD505-2E9C-101B-9397-08002B2CF9AE}" pid="5" name="norm_type_id">
    <vt:lpwstr>2</vt:lpwstr>
  </property>
  <property fmtid="{D5CDD505-2E9C-101B-9397-08002B2CF9AE}" pid="6" name="tender_iow_id">
    <vt:lpwstr>17</vt:lpwstr>
  </property>
  <property fmtid="{D5CDD505-2E9C-101B-9397-08002B2CF9AE}" pid="7" name="created">
    <vt:lpwstr>2023-09-06 20:16:38</vt:lpwstr>
  </property>
  <property fmtid="{D5CDD505-2E9C-101B-9397-08002B2CF9AE}" pid="8" name="changed">
    <vt:lpwstr>2023-09-08 09:58:07</vt:lpwstr>
  </property>
  <property fmtid="{D5CDD505-2E9C-101B-9397-08002B2CF9AE}" pid="9" name="osum">
    <vt:i4>0</vt:i4>
  </property>
  <property fmtid="{D5CDD505-2E9C-101B-9397-08002B2CF9AE}" pid="10" name="priceversion">
    <vt:lpwstr>2023.07.01</vt:lpwstr>
  </property>
  <property fmtid="{D5CDD505-2E9C-101B-9397-08002B2CF9AE}" pid="11" name="currency">
    <vt:lpwstr>HUF</vt:lpwstr>
  </property>
  <property fmtid="{D5CDD505-2E9C-101B-9397-08002B2CF9AE}" pid="12" name="ICV">
    <vt:lpwstr>61E5A34EF84C48F98AC05DB3750371B1_12</vt:lpwstr>
  </property>
  <property fmtid="{D5CDD505-2E9C-101B-9397-08002B2CF9AE}" pid="13" name="KSOProductBuildVer">
    <vt:lpwstr>1033-12.2.0.13412</vt:lpwstr>
  </property>
</Properties>
</file>